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AGAM\Desktop\"/>
    </mc:Choice>
  </mc:AlternateContent>
  <xr:revisionPtr revIDLastSave="0" documentId="13_ncr:1_{3840F9D0-3900-4FD3-812C-A5FEFE7DBF52}" xr6:coauthVersionLast="45" xr6:coauthVersionMax="45" xr10:uidLastSave="{00000000-0000-0000-0000-000000000000}"/>
  <workbookProtection workbookAlgorithmName="SHA-512" workbookHashValue="NHKdWfXoYK4z1MgGBJYxG/cJfzHZpFdQ/joe/sbfmq0UhIzH9juTogHpnd5uMtcjBl/zI1fxNkuJ8oUEG7y+XQ==" workbookSaltValue="gvKcXKOelHhnlIOLqIUfu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<sst xmlns="http://schemas.openxmlformats.org/spreadsheetml/2006/main" count="236" uniqueCount="120">
  <si>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</si>
  <si>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</si>
  <si>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</si>
  <si>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</si>
  <si>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</si>
  <si>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</si>
  <si>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</si>
  <si>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</si>
  <si>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</si>
  <si>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</si>
  <si>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</si>
  <si>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</si>
  <si>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</si>
  <si>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</si>
  <si>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</si>
  <si>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</si>
  <si>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</si>
  <si>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</si>
  <si>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</si>
  <si>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</si>
  <si>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</si>
  <si>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</si>
  <si>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</si>
  <si>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</si>
  <si>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</si>
  <si>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</si>
  <si>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</si>
  <si>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</si>
  <si>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</si>
  <si>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</si>
  <si>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</si>
  <si>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</si>
  <si>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</si>
  <si>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</si>
  <si>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</si>
  <si>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</si>
  <si>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</si>
  <si>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</si>
  <si>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</si>
  <si>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</si>
  <si>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</si>
  <si>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</si>
  <si>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</si>
  <si>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</si>
  <si>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</si>
  <si>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</si>
  <si>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</si>
  <si>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</si>
  <si>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</si>
  <si>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</si>
  <si>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</si>
  <si>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</si>
  <si>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</si>
  <si>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</si>
  <si>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</si>
  <si>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</si>
  <si>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</si>
  <si>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</si>
  <si>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</si>
  <si>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</si>
  <si>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</si>
  <si>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</si>
  <si>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</si>
  <si>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</si>
  <si>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</si>
  <si>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</si>
  <si>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</si>
  <si>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</si>
  <si>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</si>
  <si>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</si>
  <si>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</si>
  <si>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</si>
  <si>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</si>
  <si>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</si>
  <si>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</si>
  <si>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</si>
  <si>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</si>
  <si>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</si>
  <si>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</si>
  <si>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</si>
  <si>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</si>
  <si>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</si>
  <si>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</si>
  <si>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</si>
  <si>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</si>
  <si>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</si>
  <si>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</si>
  <si>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</si>
  <si>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</si>
  <si>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</si>
  <si>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</si>
  <si>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</si>
  <si>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</si>
  <si>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</si>
  <si>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</si>
  <si>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</si>
  <si>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</si>
  <si>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</si>
  <si>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</si>
  <si>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</si>
  <si>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</si>
  <si>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</si>
  <si>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</si>
  <si>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</si>
  <si>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</si>
  <si>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</si>
  <si>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</si>
  <si>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</si>
  <si>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</si>
  <si>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</si>
  <si>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</si>
  <si>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</si>
  <si>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</si>
  <si>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</si>
  <si>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</si>
  <si>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</si>
  <si>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</si>
  <si>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処理施設については、供用開始から34年経過しており、汚水処理施設の老朽化が著しい。近年、修繕料などの維持管理費は増加傾向にあり、汚水処理原価は今後さらに増加していくことが予想される。そのため平成25年度に処理施設の長寿命化計画を策定し、平成26年度から改築更新を実施している。また、令和3年度にはストックマネジメント計画を変更し、今後はストックマネジメント計画に基づく改築更新を実施していく予定である。
　汚水管路施設については、汚水処理施設と同様に供用開始から34年経過しているが、順次管渠内のカメラ調査を実施しており、不具合箇所の修繕を実施している。また、今後はストックマネジメント計画に基づく点検・調査等を実施していく予定である。なお、現在大きな不具合は発生していない。</t>
    <rPh sb="4" eb="6">
      <t>ショリ</t>
    </rPh>
    <rPh sb="75" eb="77">
      <t>コンゴ</t>
    </rPh>
    <rPh sb="210" eb="211">
      <t>ロ</t>
    </rPh>
    <rPh sb="284" eb="286">
      <t>コンゴ</t>
    </rPh>
    <rPh sb="297" eb="299">
      <t>ケイカク</t>
    </rPh>
    <rPh sb="300" eb="301">
      <t>モト</t>
    </rPh>
    <rPh sb="303" eb="305">
      <t>テンケン</t>
    </rPh>
    <rPh sb="306" eb="308">
      <t>チョウサ</t>
    </rPh>
    <rPh sb="308" eb="309">
      <t>ナド</t>
    </rPh>
    <rPh sb="310" eb="312">
      <t>ジッシ</t>
    </rPh>
    <rPh sb="316" eb="318">
      <t>ヨテイ</t>
    </rPh>
    <phoneticPr fontId="4"/>
  </si>
  <si>
    <t>　水洗化率は類似団体平均と比較して高い水準であるが、使用料収入については今後の人口減少、住民の節水志向に伴い、今後も減少していくことが予想される。処理施設の老朽化のため、今後はストックマネジメント計画に基づく改築更新を実施予定だが、改築更新には多額の費用がかかり、その借入金の償還により経営を圧迫していくと考えられる。これまで減少傾向であった企業債残高が改築更新の実施に伴い一定の水準で推移していくと考えられることから、より一層、維持管理の節減に努めなければならない。また、施設利用率については、建設当時の行政人口、観光人口の伸びを見込んで処理能力を決定していたが、昨今の人口減少や節水志向により50%を下回っている。この処理区はすでに面整備が完了しているため、他処理区の面整備を進め、その汚水を取り込むことで施設の有効利用を図っていきたい。</t>
    <rPh sb="153" eb="154">
      <t>カンガ</t>
    </rPh>
    <rPh sb="182" eb="184">
      <t>ジッシ</t>
    </rPh>
    <phoneticPr fontId="4"/>
  </si>
  <si>
    <t>　単年度の収支を示す収益的収支比率については、直近5年において右肩上がりとなっており改善傾向に見られるが、これは地方債償還金が順次完済されていることによるものであると考えられる。使用料収入については、令和元年10月1日の消費税率の改定により使用料単価が消費税率分（2％）上がっているにも関わらず減少しており、今後も人口減少や住民の節水志向により減少していくことが見込まれる。
　企業債残高は類似団体平均と比較して低いが、今後予定している汚水処理施設の改築更新による借入金が増加していくことが見込まれる。しかしながら、汚水処理施設建設当時に借入れた債務が順次完済されるため、企業債残高は一定の水準で推移していくと考えられる。
　経費回収率は100％を下回っており、汚水処理費用を使用料収入で賄えておらず、類似団体平均と比較しても低い状況である。接続率は93.1％と高く今後も大幅な増収は見込めないため、より一層汚水処理費の縮減に努め、それでもなお汚水処理費用を使用料収入で賄えない場合は施設の運転方法の見直しや使用料改定を含め検討していかなければならない。</t>
    <rPh sb="100" eb="102">
      <t>レイワ</t>
    </rPh>
    <rPh sb="102" eb="103">
      <t>ガン</t>
    </rPh>
    <rPh sb="210" eb="212">
      <t>コンゴ</t>
    </rPh>
    <rPh sb="212" eb="214">
      <t>ヨテイ</t>
    </rPh>
    <rPh sb="245" eb="24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</si>
</sst>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C-45F8-A56B-AA84B9C450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6C3C-45F8-A56B-AA84B9C450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42.13</c:v>
                </c:pt>
                <c:pt idx="1">
                  <c:v>41</c:v>
                </c:pt>
                <c:pt idx="2">
                  <c:v>38.869999999999997</c:v>
                </c:pt>
                <c:pt idx="3">
                  <c:v>45.77</c:v>
                </c:pt>
                <c:pt idx="4">
                  <c:v>38.67</c:v>
                </c:pt>
              </c:numCache>
            </c:numRef>
          </c:val>
          <c:extLst>
            <c:ext xmlns:c16="http://schemas.microsoft.com/office/drawing/2014/chart" uri="{C3380CC4-5D6E-409C-BE32-E72D297353CC}">
              <c16:uniqueId val="{00000000-92BD-4929-8DCB-17971FB679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92BD-4929-8DCB-17971FB679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92.49</c:v>
                </c:pt>
                <c:pt idx="1">
                  <c:v>92.81</c:v>
                </c:pt>
                <c:pt idx="2">
                  <c:v>92.85</c:v>
                </c:pt>
                <c:pt idx="3">
                  <c:v>92.87</c:v>
                </c:pt>
                <c:pt idx="4">
                  <c:v>93.09</c:v>
                </c:pt>
              </c:numCache>
            </c:numRef>
          </c:val>
          <c:extLst>
            <c:ext xmlns:c16="http://schemas.microsoft.com/office/drawing/2014/chart" uri="{C3380CC4-5D6E-409C-BE32-E72D297353CC}">
              <c16:uniqueId val="{00000000-A9D4-4678-8840-F87E1CBA35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A9D4-4678-8840-F87E1CBA35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80.05</c:v>
                </c:pt>
                <c:pt idx="1">
                  <c:v>83.22</c:v>
                </c:pt>
                <c:pt idx="2">
                  <c:v>84.57</c:v>
                </c:pt>
                <c:pt idx="3">
                  <c:v>91.76</c:v>
                </c:pt>
                <c:pt idx="4">
                  <c:v>93.02</c:v>
                </c:pt>
              </c:numCache>
            </c:numRef>
          </c:val>
          <c:extLst>
            <c:ext xmlns:c16="http://schemas.microsoft.com/office/drawing/2014/chart" uri="{C3380CC4-5D6E-409C-BE32-E72D297353CC}">
              <c16:uniqueId val="{00000000-5237-4C32-BF88-A0DB20A274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7-4C32-BF88-A0DB20A274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E-482B-A32D-C4E6B4DAB9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E-482B-A32D-C4E6B4DAB9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A-4C9F-9489-FAF8297ADE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A-4C9F-9489-FAF8297ADE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C-4AA1-9311-199276BB75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C-4AA1-9311-199276BB75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DE-4854-8D3D-5AA873EAEA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E-4854-8D3D-5AA873EAEA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710.05</c:v>
                </c:pt>
                <c:pt idx="1">
                  <c:v>679.17</c:v>
                </c:pt>
                <c:pt idx="2">
                  <c:v>684.32</c:v>
                </c:pt>
                <c:pt idx="3">
                  <c:v>776.04</c:v>
                </c:pt>
                <c:pt idx="4">
                  <c:v>711.7</c:v>
                </c:pt>
              </c:numCache>
            </c:numRef>
          </c:val>
          <c:extLst>
            <c:ext xmlns:c16="http://schemas.microsoft.com/office/drawing/2014/chart" uri="{C3380CC4-5D6E-409C-BE32-E72D297353CC}">
              <c16:uniqueId val="{00000000-4A12-4BA2-80FE-872D7F7152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4A12-4BA2-80FE-872D7F7152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99.43</c:v>
                </c:pt>
                <c:pt idx="1">
                  <c:v>91.06</c:v>
                </c:pt>
                <c:pt idx="2">
                  <c:v>99.86</c:v>
                </c:pt>
                <c:pt idx="3">
                  <c:v>82.71</c:v>
                </c:pt>
                <c:pt idx="4">
                  <c:v>68.459999999999994</c:v>
                </c:pt>
              </c:numCache>
            </c:numRef>
          </c:val>
          <c:extLst>
            <c:ext xmlns:c16="http://schemas.microsoft.com/office/drawing/2014/chart" uri="{C3380CC4-5D6E-409C-BE32-E72D297353CC}">
              <c16:uniqueId val="{00000000-FAF6-4A2F-9795-A701C77E00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FAF6-4A2F-9795-A701C77E00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213.45</c:v>
                </c:pt>
                <c:pt idx="1">
                  <c:v>234.86</c:v>
                </c:pt>
                <c:pt idx="2">
                  <c:v>214.61</c:v>
                </c:pt>
                <c:pt idx="3">
                  <c:v>254.31</c:v>
                </c:pt>
                <c:pt idx="4">
                  <c:v>307.82</c:v>
                </c:pt>
              </c:numCache>
            </c:numRef>
          </c:val>
          <c:extLst>
            <c:ext xmlns:c16="http://schemas.microsoft.com/office/drawing/2014/chart" uri="{C3380CC4-5D6E-409C-BE32-E72D297353CC}">
              <c16:uniqueId val="{00000000-D2F3-4E4D-B15C-CE6E65F5B5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D2F3-4E4D-B15C-CE6E65F5B5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40" zoomScaleNormal="40" workbookViewId="0">
      <selection activeCell="P7" sqref="P7:V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新潟県　田上町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D1</v>
      </c>
      <c r="X8" s="60"/>
      <c r="Y8" s="60"/>
      <c r="Z8" s="60"/>
      <c r="AA8" s="60"/>
      <c r="AB8" s="60"/>
      <c r="AC8" s="60"/>
      <c r="AD8" s="61" t="str">
        <f>データ!$M$6</f>
        <v>非設置</v>
      </c>
      <c r="AE8" s="61"/>
      <c r="AF8" s="61"/>
      <c r="AG8" s="61"/>
      <c r="AH8" s="61"/>
      <c r="AI8" s="61"/>
      <c r="AJ8" s="61"/>
      <c r="AK8" s="3"/>
      <c r="AL8" s="49">
        <f>データ!S6</f>
        <v>11197</v>
      </c>
      <c r="AM8" s="49"/>
      <c r="AN8" s="49"/>
      <c r="AO8" s="49"/>
      <c r="AP8" s="49"/>
      <c r="AQ8" s="49"/>
      <c r="AR8" s="49"/>
      <c r="AS8" s="49"/>
      <c r="AT8" s="48">
        <f>データ!T6</f>
        <v>31.71</v>
      </c>
      <c r="AU8" s="48"/>
      <c r="AV8" s="48"/>
      <c r="AW8" s="48"/>
      <c r="AX8" s="48"/>
      <c r="AY8" s="48"/>
      <c r="AZ8" s="48"/>
      <c r="BA8" s="48"/>
      <c r="BB8" s="48">
        <f>データ!U6</f>
        <v>353.11</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24.5</v>
      </c>
      <c r="Q10" s="48"/>
      <c r="R10" s="48"/>
      <c r="S10" s="48"/>
      <c r="T10" s="48"/>
      <c r="U10" s="48"/>
      <c r="V10" s="48"/>
      <c r="W10" s="48">
        <f>データ!Q6</f>
        <v>75.31</v>
      </c>
      <c r="X10" s="48"/>
      <c r="Y10" s="48"/>
      <c r="Z10" s="48"/>
      <c r="AA10" s="48"/>
      <c r="AB10" s="48"/>
      <c r="AC10" s="48"/>
      <c r="AD10" s="49">
        <f>データ!R6</f>
        <v>3630</v>
      </c>
      <c r="AE10" s="49"/>
      <c r="AF10" s="49"/>
      <c r="AG10" s="49"/>
      <c r="AH10" s="49"/>
      <c r="AI10" s="49"/>
      <c r="AJ10" s="49"/>
      <c r="AK10" s="2"/>
      <c r="AL10" s="49">
        <f>データ!V6</f>
        <v>2722</v>
      </c>
      <c r="AM10" s="49"/>
      <c r="AN10" s="49"/>
      <c r="AO10" s="49"/>
      <c r="AP10" s="49"/>
      <c r="AQ10" s="49"/>
      <c r="AR10" s="49"/>
      <c r="AS10" s="49"/>
      <c r="AT10" s="48">
        <f>データ!W6</f>
        <v>1.0900000000000001</v>
      </c>
      <c r="AU10" s="48"/>
      <c r="AV10" s="48"/>
      <c r="AW10" s="48"/>
      <c r="AX10" s="48"/>
      <c r="AY10" s="48"/>
      <c r="AZ10" s="48"/>
      <c r="BA10" s="48"/>
      <c r="BB10" s="48">
        <f>データ!X6</f>
        <v>2497.25</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V6F2dMV37UvkqAUlOQ0AMIltYSbgLgIUik0zrkyPceYuZNALKf+UQS07O7/IfQn7wjvHGOZ278CqlbLNlgNZTg==" saltValue="28WZjdO/hKg34zkgBMnr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153613</v>
      </c>
      <c r="D6" s="19">
        <f t="shared" si="3"/>
        <v>47</v>
      </c>
      <c r="E6" s="19">
        <f t="shared" si="3"/>
        <v>17</v>
      </c>
      <c r="F6" s="19">
        <f t="shared" si="3"/>
        <v>4</v>
      </c>
      <c r="G6" s="19">
        <f t="shared" si="3"/>
        <v>0</v>
      </c>
      <c r="H6" s="19" t="str">
        <f t="shared" si="3"/>
        <v>新潟県　田上町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24.5</v>
      </c>
      <c r="Q6" s="20">
        <f t="shared" si="3"/>
        <v>75.31</v>
      </c>
      <c r="R6" s="20">
        <f t="shared" si="3"/>
        <v>3630</v>
      </c>
      <c r="S6" s="20">
        <f t="shared" si="3"/>
        <v>11197</v>
      </c>
      <c r="T6" s="20">
        <f t="shared" si="3"/>
        <v>31.71</v>
      </c>
      <c r="U6" s="20">
        <f t="shared" si="3"/>
        <v>353.11</v>
      </c>
      <c r="V6" s="20">
        <f t="shared" si="3"/>
        <v>2722</v>
      </c>
      <c r="W6" s="20">
        <f t="shared" si="3"/>
        <v>1.0900000000000001</v>
      </c>
      <c r="X6" s="20">
        <f t="shared" si="3"/>
        <v>2497.25</v>
      </c>
      <c r="Y6" s="21">
        <f>IF(Y7="",NA(),Y7)</f>
        <v>80.05</v>
      </c>
      <c r="Z6" s="21">
        <f t="shared" ref="Z6:AH6" si="4">IF(Z7="",NA(),Z7)</f>
        <v>83.22</v>
      </c>
      <c r="AA6" s="21">
        <f t="shared" si="4"/>
        <v>84.57</v>
      </c>
      <c r="AB6" s="21">
        <f t="shared" si="4"/>
        <v>91.76</v>
      </c>
      <c r="AC6" s="21">
        <f t="shared" si="4"/>
        <v>93.02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710.05</v>
      </c>
      <c r="BG6" s="21">
        <f t="shared" ref="BG6:BO6" si="7">IF(BG7="",NA(),BG7)</f>
        <v>679.17</v>
      </c>
      <c r="BH6" s="21">
        <f t="shared" si="7"/>
        <v>684.32</v>
      </c>
      <c r="BI6" s="21">
        <f t="shared" si="7"/>
        <v>776.04</v>
      </c>
      <c r="BJ6" s="21">
        <f t="shared" si="7"/>
        <v>711.7</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99.43</v>
      </c>
      <c r="BR6" s="21">
        <f t="shared" ref="BR6:BZ6" si="8">IF(BR7="",NA(),BR7)</f>
        <v>91.06</v>
      </c>
      <c r="BS6" s="21">
        <f t="shared" si="8"/>
        <v>99.86</v>
      </c>
      <c r="BT6" s="21">
        <f t="shared" si="8"/>
        <v>82.71</v>
      </c>
      <c r="BU6" s="21">
        <f t="shared" si="8"/>
        <v>68.459999999999994</v>
      </c>
      <c r="BV6" s="21">
        <f t="shared" si="8"/>
        <v>88.16</v>
      </c>
      <c r="BW6" s="21">
        <f t="shared" si="8"/>
        <v>87.03</v>
      </c>
      <c r="BX6" s="21">
        <f t="shared" si="8"/>
        <v>84.3</v>
      </c>
      <c r="BY6" s="21">
        <f t="shared" si="8"/>
        <v>82.88</v>
      </c>
      <c r="BZ6" s="21">
        <f t="shared" si="8"/>
        <v>82.53</v>
      </c>
      <c r="CA6" s="20" t="str">
        <f>IF(CA7="","",IF(CA7="-","【-】","【"&amp;SUBSTITUTE(TEXT(CA7,"#,##0.00"),"-","△")&amp;"】"))</f>
        <v>【75.31】</v>
      </c>
      <c r="CB6" s="21">
        <f>IF(CB7="",NA(),CB7)</f>
        <v>213.45</v>
      </c>
      <c r="CC6" s="21">
        <f t="shared" ref="CC6:CK6" si="9">IF(CC7="",NA(),CC7)</f>
        <v>234.86</v>
      </c>
      <c r="CD6" s="21">
        <f t="shared" si="9"/>
        <v>214.61</v>
      </c>
      <c r="CE6" s="21">
        <f t="shared" si="9"/>
        <v>254.31</v>
      </c>
      <c r="CF6" s="21">
        <f t="shared" si="9"/>
        <v>307.82</v>
      </c>
      <c r="CG6" s="21">
        <f t="shared" si="9"/>
        <v>173.89</v>
      </c>
      <c r="CH6" s="21">
        <f t="shared" si="9"/>
        <v>177.02</v>
      </c>
      <c r="CI6" s="21">
        <f t="shared" si="9"/>
        <v>185.47</v>
      </c>
      <c r="CJ6" s="21">
        <f t="shared" si="9"/>
        <v>187.76</v>
      </c>
      <c r="CK6" s="21">
        <f t="shared" si="9"/>
        <v>190.48</v>
      </c>
      <c r="CL6" s="20" t="str">
        <f>IF(CL7="","",IF(CL7="-","【-】","【"&amp;SUBSTITUTE(TEXT(CL7,"#,##0.00"),"-","△")&amp;"】"))</f>
        <v>【216.39】</v>
      </c>
      <c r="CM6" s="21">
        <f>IF(CM7="",NA(),CM7)</f>
        <v>42.13</v>
      </c>
      <c r="CN6" s="21">
        <f t="shared" ref="CN6:CV6" si="10">IF(CN7="",NA(),CN7)</f>
        <v>41</v>
      </c>
      <c r="CO6" s="21">
        <f t="shared" si="10"/>
        <v>38.869999999999997</v>
      </c>
      <c r="CP6" s="21">
        <f t="shared" si="10"/>
        <v>45.77</v>
      </c>
      <c r="CQ6" s="21">
        <f t="shared" si="10"/>
        <v>38.67</v>
      </c>
      <c r="CR6" s="21">
        <f t="shared" si="10"/>
        <v>42.38</v>
      </c>
      <c r="CS6" s="21">
        <f t="shared" si="10"/>
        <v>46.17</v>
      </c>
      <c r="CT6" s="21">
        <f t="shared" si="10"/>
        <v>45.68</v>
      </c>
      <c r="CU6" s="21">
        <f t="shared" si="10"/>
        <v>45.87</v>
      </c>
      <c r="CV6" s="21">
        <f t="shared" si="10"/>
        <v>44.24</v>
      </c>
      <c r="CW6" s="20" t="str">
        <f>IF(CW7="","",IF(CW7="-","【-】","【"&amp;SUBSTITUTE(TEXT(CW7,"#,##0.00"),"-","△")&amp;"】"))</f>
        <v>【42.57】</v>
      </c>
      <c r="CX6" s="21">
        <f>IF(CX7="",NA(),CX7)</f>
        <v>92.49</v>
      </c>
      <c r="CY6" s="21">
        <f t="shared" ref="CY6:DG6" si="11">IF(CY7="",NA(),CY7)</f>
        <v>92.81</v>
      </c>
      <c r="CZ6" s="21">
        <f t="shared" si="11"/>
        <v>92.85</v>
      </c>
      <c r="DA6" s="21">
        <f t="shared" si="11"/>
        <v>92.87</v>
      </c>
      <c r="DB6" s="21">
        <f t="shared" si="11"/>
        <v>93.09</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153613</v>
      </c>
      <c r="D7" s="23">
        <v>47</v>
      </c>
      <c r="E7" s="23">
        <v>17</v>
      </c>
      <c r="F7" s="23">
        <v>4</v>
      </c>
      <c r="G7" s="23">
        <v>0</v>
      </c>
      <c r="H7" s="23" t="s">
        <v>98</v>
      </c>
      <c r="I7" s="23" t="s">
        <v>99</v>
      </c>
      <c r="J7" s="23" t="s">
        <v>100</v>
      </c>
      <c r="K7" s="23" t="s">
        <v>101</v>
      </c>
      <c r="L7" s="23" t="s">
        <v>102</v>
      </c>
      <c r="M7" s="23" t="s">
        <v>103</v>
      </c>
      <c r="N7" s="24" t="s">
        <v>104</v>
      </c>
      <c r="O7" s="24" t="s">
        <v>105</v>
      </c>
      <c r="P7" s="24">
        <v>24.5</v>
      </c>
      <c r="Q7" s="24">
        <v>75.31</v>
      </c>
      <c r="R7" s="24">
        <v>3630</v>
      </c>
      <c r="S7" s="24">
        <v>11197</v>
      </c>
      <c r="T7" s="24">
        <v>31.71</v>
      </c>
      <c r="U7" s="24">
        <v>353.11</v>
      </c>
      <c r="V7" s="24">
        <v>2722</v>
      </c>
      <c r="W7" s="24">
        <v>1.0900000000000001</v>
      </c>
      <c r="X7" s="24">
        <v>2497.25</v>
      </c>
      <c r="Y7" s="24">
        <v>80.05</v>
      </c>
      <c r="Z7" s="24">
        <v>83.22</v>
      </c>
      <c r="AA7" s="24">
        <v>84.57</v>
      </c>
      <c r="AB7" s="24">
        <v>91.76</v>
      </c>
      <c r="AC7" s="24">
        <v>93.02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710.05</v>
      </c>
      <c r="BG7" s="24">
        <v>679.17</v>
      </c>
      <c r="BH7" s="24">
        <v>684.32</v>
      </c>
      <c r="BI7" s="24">
        <v>776.04</v>
      </c>
      <c r="BJ7" s="24">
        <v>711.7</v>
      </c>
      <c r="BK7" s="24">
        <v>1144.94</v>
      </c>
      <c r="BL7" s="24">
        <v>1252.71</v>
      </c>
      <c r="BM7" s="24">
        <v>1267.3900000000001</v>
      </c>
      <c r="BN7" s="24">
        <v>1268.6300000000001</v>
      </c>
      <c r="BO7" s="24">
        <v>1283.69</v>
      </c>
      <c r="BP7" s="24">
        <v>1201.79</v>
      </c>
      <c r="BQ7" s="24">
        <v>99.43</v>
      </c>
      <c r="BR7" s="24">
        <v>91.06</v>
      </c>
      <c r="BS7" s="24">
        <v>99.86</v>
      </c>
      <c r="BT7" s="24">
        <v>82.71</v>
      </c>
      <c r="BU7" s="24">
        <v>68.459999999999994</v>
      </c>
      <c r="BV7" s="24">
        <v>88.16</v>
      </c>
      <c r="BW7" s="24">
        <v>87.03</v>
      </c>
      <c r="BX7" s="24">
        <v>84.3</v>
      </c>
      <c r="BY7" s="24">
        <v>82.88</v>
      </c>
      <c r="BZ7" s="24">
        <v>82.53</v>
      </c>
      <c r="CA7" s="24">
        <v>75.31</v>
      </c>
      <c r="CB7" s="24">
        <v>213.45</v>
      </c>
      <c r="CC7" s="24">
        <v>234.86</v>
      </c>
      <c r="CD7" s="24">
        <v>214.61</v>
      </c>
      <c r="CE7" s="24">
        <v>254.31</v>
      </c>
      <c r="CF7" s="24">
        <v>307.82</v>
      </c>
      <c r="CG7" s="24">
        <v>173.89</v>
      </c>
      <c r="CH7" s="24">
        <v>177.02</v>
      </c>
      <c r="CI7" s="24">
        <v>185.47</v>
      </c>
      <c r="CJ7" s="24">
        <v>187.76</v>
      </c>
      <c r="CK7" s="24">
        <v>190.48</v>
      </c>
      <c r="CL7" s="24">
        <v>216.39</v>
      </c>
      <c r="CM7" s="24">
        <v>42.13</v>
      </c>
      <c r="CN7" s="24">
        <v>41</v>
      </c>
      <c r="CO7" s="24">
        <v>38.869999999999997</v>
      </c>
      <c r="CP7" s="24">
        <v>45.77</v>
      </c>
      <c r="CQ7" s="24">
        <v>38.67</v>
      </c>
      <c r="CR7" s="24">
        <v>42.38</v>
      </c>
      <c r="CS7" s="24">
        <v>46.17</v>
      </c>
      <c r="CT7" s="24">
        <v>45.68</v>
      </c>
      <c r="CU7" s="24">
        <v>45.87</v>
      </c>
      <c r="CV7" s="24">
        <v>44.24</v>
      </c>
      <c r="CW7" s="24">
        <v>42.57</v>
      </c>
      <c r="CX7" s="24">
        <v>92.49</v>
      </c>
      <c r="CY7" s="24">
        <v>92.81</v>
      </c>
      <c r="CZ7" s="24">
        <v>92.85</v>
      </c>
      <c r="DA7" s="24">
        <v>92.87</v>
      </c>
      <c r="DB7" s="24">
        <v>93.09</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TAGAM321</cp:lastModifiedBy>
  <dcterms:created xsi:type="dcterms:W3CDTF">2022-12-01T01:50:57Z</dcterms:created>
  <dcterms:modified xsi:type="dcterms:W3CDTF">2023-01-13T02:44:36Z</dcterms:modified>
  <cp:category/>
</cp:coreProperties>
</file>