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HSqJO1dApyFbOdAMq4w4Lc8P3scFHcXOVah/Gdt95ChJvexSVN96g02ONvDFFzauOgbiXAvWs/cfzbysdVfElg==" workbookSaltValue="nhCPkq3/1HSe1HCyUcs48A==" workbookSpinCount="100000" lockStructure="1"/>
  <bookViews>
    <workbookView xWindow="0" yWindow="0" windowWidth="15360" windowHeight="7635"/>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<sst xmlns="http://schemas.openxmlformats.org/spreadsheetml/2006/main" count="240" uniqueCount="125">
  <si>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</si>
  <si>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</si>
  <si>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</si>
  <si>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</si>
  <si>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</si>
  <si>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</si>
  <si>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</si>
  <si>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</si>
  <si>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</si>
  <si>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</si>
  <si>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</si>
  <si>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</si>
  <si>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</si>
  <si>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</si>
  <si>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</si>
  <si>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</si>
  <si>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</si>
  <si>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</si>
  <si>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</si>
  <si>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</si>
  <si>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</si>
  <si>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</si>
  <si>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</si>
  <si>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</si>
  <si>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</si>
  <si>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</si>
  <si>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</si>
  <si>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</si>
  <si>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</si>
  <si>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</si>
  <si>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</si>
  <si>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</si>
  <si>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</si>
  <si>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</si>
  <si>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</si>
  <si>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</si>
  <si>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</si>
  <si>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</si>
  <si>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</si>
  <si>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</si>
  <si>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</si>
  <si>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</si>
  <si>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</si>
  <si>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</si>
  <si>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</si>
  <si>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</si>
  <si>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</si>
  <si>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</si>
  <si>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</si>
  <si>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</si>
  <si>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</si>
  <si>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</si>
  <si>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</si>
  <si>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</si>
  <si>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</si>
  <si>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</si>
  <si>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</si>
  <si>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</si>
  <si>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</si>
  <si>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</si>
  <si>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</si>
  <si>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</si>
  <si>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</si>
  <si>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</si>
  <si>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</si>
  <si>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</si>
  <si>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</si>
  <si>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</si>
  <si>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</si>
  <si>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</si>
  <si>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</si>
  <si>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</si>
  <si>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</si>
  <si>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</si>
  <si>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</si>
  <si>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</si>
  <si>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</si>
  <si>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</si>
  <si>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</si>
  <si>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</si>
  <si>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</si>
  <si>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</si>
  <si>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</si>
  <si>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</si>
  <si>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</si>
  <si>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</si>
  <si>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</si>
  <si>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</si>
  <si>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</si>
  <si>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</si>
  <si>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</si>
  <si>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</si>
  <si>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</si>
  <si>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</si>
  <si>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</si>
  <si>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</si>
  <si>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</si>
  <si>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</si>
  <si>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</si>
  <si>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</si>
  <si>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</si>
  <si>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</si>
  <si>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</si>
  <si>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</si>
  <si>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</si>
  <si>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</si>
  <si>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</si>
  <si>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</si>
  <si>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</si>
  <si>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田上町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</si>
  <si>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</si>
  <si>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</si>
  <si>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</si>
  <si>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</si>
  <si>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</si>
  <si>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</si>
  <si>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</si>
  <si>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</si>
  <si>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</si>
  <si>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</si>
  <si>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</si>
  <si>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</si>
  <si>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横場地区、保明地区の排水処理場とも供用開始から15年以上経過している（横場地区排水処理場：平成7年供用開始、保明地区排水処理場：平成11年供用開始）。機械設備等の耐用年数からすると間もなく機器更新を考えなければならないが、施設の巡回点検を定期的に行い、早期に不具合を発見し部品交換等により大規模修繕にならないように努めている。現在大きな不具合は発生していない。
　管渠施設については5年周期で管渠内清掃を実施しており、清掃時にマンホール内部、継手部等に不具合があった場合にはその都度修繕している。現在大きな不具合は発生しておらず、不明水についても目立った増加は見られない。</t>
  </si>
  <si>
    <t>　施設利用率、水洗化率は類似団体平均と比較して高い水準であるが、使用料収入については今後の人口減少、住民の節水志向に伴い低下していくことが予想される。今後は経年経過により、施設の老朽化による維持管理費の増加が予想され、集落排水施設の改築更新を検討しなければならない。改築更新となると借入金等が増加し経営的に厳しくなることが予想されるが、建設当初の借入金も徐々に減少しているため、一定水準を保つよう改築更新計画を立てなければならない。また、施設利用率については建設当時の行政人口を基に決定していたが、昨今の人口減少や節水志向により低下している。すでに面整備を完了しているため、適正な維持管理を行い、機器等の長寿命化を計り、単年度集中させず長期的なスパンで改築更新するよう計画するとともに、未加入者への啓発活動や施設の統廃合についても検討を行う等、施設の有効利用を図っていきたい。</t>
  </si>
  <si>
    <t>　直近5年において単年度収支が100％を達成しており、経営状態は良好と考えられる。使用料収入は、平成25年度から平成26年度にかけて、約3％増加したが、これは平成26年4月1日からの消費税率改定に伴う使用料単価分と言える。接続率は96.02％であり、今後、大幅な増収は見込めない。緩やかではあるが人口減少傾向にあることに伴い有収水量も微減傾向であり、将来的な見通しとしては使用料収入も減少していくことが見込まれるため、今後の経営を悪化させないためには維持管理費についてより一層、節減に努める必要がある。
　汚水処理原価は類似団体平均と比較して低く、安価に汚水処理を行っていると言える。経費回収率は100％を下回っており、汚水処理費用を使用料収入で賄えていないため、さらなる汚水処理費用の縮減に努め、それでもなお使用料収入で賄えない場合は、施設の運転管理方法、点検頻度の見直しや使用料改定を含めた検討を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</si>
</sst>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6" borderId="6"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BA-41A7-A9EC-C0D136A9B500}"/>
            </c:ext>
          </c:extLst>
        </c:ser>
        <c:dLbls>
          <c:showLegendKey val="0"/>
          <c:showVal val="0"/>
          <c:showCatName val="0"/>
          <c:showSerName val="0"/>
          <c:showPercent val="0"/>
          <c:showBubbleSize val="0"/>
        </c:dLbls>
        <c:gapWidth val="150"/>
        <c:axId val="122597760"/>
        <c:axId val="1225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6BA-41A7-A9EC-C0D136A9B500}"/>
            </c:ext>
          </c:extLst>
        </c:ser>
        <c:dLbls>
          <c:showLegendKey val="0"/>
          <c:showVal val="0"/>
          <c:showCatName val="0"/>
          <c:showSerName val="0"/>
          <c:showPercent val="0"/>
          <c:showBubbleSize val="0"/>
        </c:dLbls>
        <c:marker val="1"/>
        <c:smooth val="0"/>
        <c:axId val="122597760"/>
        <c:axId val="122599680"/>
      </c:lineChart>
      <c:dateAx>
        <c:axId val="122597760"/>
        <c:scaling>
          <c:orientation val="minMax"/>
        </c:scaling>
        <c:delete val="1"/>
        <c:axPos val="b"/>
        <c:numFmt formatCode="ge" sourceLinked="1"/>
        <c:majorTickMark val="none"/>
        <c:minorTickMark val="none"/>
        <c:tickLblPos val="none"/>
        <c:crossAx val="122599680"/>
        <c:crosses val="autoZero"/>
        <c:auto val="1"/>
        <c:lblOffset val="100"/>
        <c:baseTimeUnit val="years"/>
      </c:dateAx>
      <c:valAx>
        <c:axId val="1225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62.08</c:v>
                </c:pt>
                <c:pt idx="1">
                  <c:v>60.87</c:v>
                </c:pt>
                <c:pt idx="2">
                  <c:v>60.39</c:v>
                </c:pt>
                <c:pt idx="3">
                  <c:v>67.150000000000006</c:v>
                </c:pt>
                <c:pt idx="4">
                  <c:v>58.7</c:v>
                </c:pt>
              </c:numCache>
            </c:numRef>
          </c:val>
          <c:extLst xmlns:c16r2="http://schemas.microsoft.com/office/drawing/2015/06/chart">
            <c:ext xmlns:c16="http://schemas.microsoft.com/office/drawing/2014/chart" uri="{C3380CC4-5D6E-409C-BE32-E72D297353CC}">
              <c16:uniqueId val="{00000000-402C-429B-89A6-5484C243ADEF}"/>
            </c:ext>
          </c:extLst>
        </c:ser>
        <c:dLbls>
          <c:showLegendKey val="0"/>
          <c:showVal val="0"/>
          <c:showCatName val="0"/>
          <c:showSerName val="0"/>
          <c:showPercent val="0"/>
          <c:showBubbleSize val="0"/>
        </c:dLbls>
        <c:gapWidth val="150"/>
        <c:axId val="143110144"/>
        <c:axId val="1431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02C-429B-89A6-5484C243ADEF}"/>
            </c:ext>
          </c:extLst>
        </c:ser>
        <c:dLbls>
          <c:showLegendKey val="0"/>
          <c:showVal val="0"/>
          <c:showCatName val="0"/>
          <c:showSerName val="0"/>
          <c:showPercent val="0"/>
          <c:showBubbleSize val="0"/>
        </c:dLbls>
        <c:marker val="1"/>
        <c:smooth val="0"/>
        <c:axId val="143110144"/>
        <c:axId val="143112064"/>
      </c:lineChart>
      <c:dateAx>
        <c:axId val="143110144"/>
        <c:scaling>
          <c:orientation val="minMax"/>
        </c:scaling>
        <c:delete val="1"/>
        <c:axPos val="b"/>
        <c:numFmt formatCode="ge" sourceLinked="1"/>
        <c:majorTickMark val="none"/>
        <c:minorTickMark val="none"/>
        <c:tickLblPos val="none"/>
        <c:crossAx val="143112064"/>
        <c:crosses val="autoZero"/>
        <c:auto val="1"/>
        <c:lblOffset val="100"/>
        <c:baseTimeUnit val="years"/>
      </c:dateAx>
      <c:valAx>
        <c:axId val="1431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95.61</c:v>
                </c:pt>
                <c:pt idx="1">
                  <c:v>95.33</c:v>
                </c:pt>
                <c:pt idx="2">
                  <c:v>95.33</c:v>
                </c:pt>
                <c:pt idx="3">
                  <c:v>95.42</c:v>
                </c:pt>
                <c:pt idx="4">
                  <c:v>96.02</c:v>
                </c:pt>
              </c:numCache>
            </c:numRef>
          </c:val>
          <c:extLst xmlns:c16r2="http://schemas.microsoft.com/office/drawing/2015/06/chart">
            <c:ext xmlns:c16="http://schemas.microsoft.com/office/drawing/2014/chart" uri="{C3380CC4-5D6E-409C-BE32-E72D297353CC}">
              <c16:uniqueId val="{00000000-23BC-4281-AA28-4013D7ABEBCE}"/>
            </c:ext>
          </c:extLst>
        </c:ser>
        <c:dLbls>
          <c:showLegendKey val="0"/>
          <c:showVal val="0"/>
          <c:showCatName val="0"/>
          <c:showSerName val="0"/>
          <c:showPercent val="0"/>
          <c:showBubbleSize val="0"/>
        </c:dLbls>
        <c:gapWidth val="150"/>
        <c:axId val="143233408"/>
        <c:axId val="1432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23BC-4281-AA28-4013D7ABEBCE}"/>
            </c:ext>
          </c:extLst>
        </c:ser>
        <c:dLbls>
          <c:showLegendKey val="0"/>
          <c:showVal val="0"/>
          <c:showCatName val="0"/>
          <c:showSerName val="0"/>
          <c:showPercent val="0"/>
          <c:showBubbleSize val="0"/>
        </c:dLbls>
        <c:marker val="1"/>
        <c:smooth val="0"/>
        <c:axId val="143233408"/>
        <c:axId val="143235328"/>
      </c:lineChart>
      <c:dateAx>
        <c:axId val="143233408"/>
        <c:scaling>
          <c:orientation val="minMax"/>
        </c:scaling>
        <c:delete val="1"/>
        <c:axPos val="b"/>
        <c:numFmt formatCode="ge" sourceLinked="1"/>
        <c:majorTickMark val="none"/>
        <c:minorTickMark val="none"/>
        <c:tickLblPos val="none"/>
        <c:crossAx val="143235328"/>
        <c:crosses val="autoZero"/>
        <c:auto val="1"/>
        <c:lblOffset val="100"/>
        <c:baseTimeUnit val="years"/>
      </c:dateAx>
      <c:valAx>
        <c:axId val="1432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487-4828-984E-09207FCA2F02}"/>
            </c:ext>
          </c:extLst>
        </c:ser>
        <c:dLbls>
          <c:showLegendKey val="0"/>
          <c:showVal val="0"/>
          <c:showCatName val="0"/>
          <c:showSerName val="0"/>
          <c:showPercent val="0"/>
          <c:showBubbleSize val="0"/>
        </c:dLbls>
        <c:gapWidth val="150"/>
        <c:axId val="122614528"/>
        <c:axId val="12261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87-4828-984E-09207FCA2F02}"/>
            </c:ext>
          </c:extLst>
        </c:ser>
        <c:dLbls>
          <c:showLegendKey val="0"/>
          <c:showVal val="0"/>
          <c:showCatName val="0"/>
          <c:showSerName val="0"/>
          <c:showPercent val="0"/>
          <c:showBubbleSize val="0"/>
        </c:dLbls>
        <c:marker val="1"/>
        <c:smooth val="0"/>
        <c:axId val="122614528"/>
        <c:axId val="122616448"/>
      </c:lineChart>
      <c:dateAx>
        <c:axId val="122614528"/>
        <c:scaling>
          <c:orientation val="minMax"/>
        </c:scaling>
        <c:delete val="1"/>
        <c:axPos val="b"/>
        <c:numFmt formatCode="ge" sourceLinked="1"/>
        <c:majorTickMark val="none"/>
        <c:minorTickMark val="none"/>
        <c:tickLblPos val="none"/>
        <c:crossAx val="122616448"/>
        <c:crosses val="autoZero"/>
        <c:auto val="1"/>
        <c:lblOffset val="100"/>
        <c:baseTimeUnit val="years"/>
      </c:dateAx>
      <c:valAx>
        <c:axId val="1226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BF-4A6F-B40C-63AF9AD7A5B7}"/>
            </c:ext>
          </c:extLst>
        </c:ser>
        <c:dLbls>
          <c:showLegendKey val="0"/>
          <c:showVal val="0"/>
          <c:showCatName val="0"/>
          <c:showSerName val="0"/>
          <c:showPercent val="0"/>
          <c:showBubbleSize val="0"/>
        </c:dLbls>
        <c:gapWidth val="150"/>
        <c:axId val="142771328"/>
        <c:axId val="1427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BF-4A6F-B40C-63AF9AD7A5B7}"/>
            </c:ext>
          </c:extLst>
        </c:ser>
        <c:dLbls>
          <c:showLegendKey val="0"/>
          <c:showVal val="0"/>
          <c:showCatName val="0"/>
          <c:showSerName val="0"/>
          <c:showPercent val="0"/>
          <c:showBubbleSize val="0"/>
        </c:dLbls>
        <c:marker val="1"/>
        <c:smooth val="0"/>
        <c:axId val="142771328"/>
        <c:axId val="142773248"/>
      </c:lineChart>
      <c:dateAx>
        <c:axId val="142771328"/>
        <c:scaling>
          <c:orientation val="minMax"/>
        </c:scaling>
        <c:delete val="1"/>
        <c:axPos val="b"/>
        <c:numFmt formatCode="ge" sourceLinked="1"/>
        <c:majorTickMark val="none"/>
        <c:minorTickMark val="none"/>
        <c:tickLblPos val="none"/>
        <c:crossAx val="142773248"/>
        <c:crosses val="autoZero"/>
        <c:auto val="1"/>
        <c:lblOffset val="100"/>
        <c:baseTimeUnit val="years"/>
      </c:dateAx>
      <c:valAx>
        <c:axId val="1427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EB-4E2A-B073-B6C72B9249B4}"/>
            </c:ext>
          </c:extLst>
        </c:ser>
        <c:dLbls>
          <c:showLegendKey val="0"/>
          <c:showVal val="0"/>
          <c:showCatName val="0"/>
          <c:showSerName val="0"/>
          <c:showPercent val="0"/>
          <c:showBubbleSize val="0"/>
        </c:dLbls>
        <c:gapWidth val="150"/>
        <c:axId val="142816768"/>
        <c:axId val="1428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EB-4E2A-B073-B6C72B9249B4}"/>
            </c:ext>
          </c:extLst>
        </c:ser>
        <c:dLbls>
          <c:showLegendKey val="0"/>
          <c:showVal val="0"/>
          <c:showCatName val="0"/>
          <c:showSerName val="0"/>
          <c:showPercent val="0"/>
          <c:showBubbleSize val="0"/>
        </c:dLbls>
        <c:marker val="1"/>
        <c:smooth val="0"/>
        <c:axId val="142816768"/>
        <c:axId val="142818688"/>
      </c:lineChart>
      <c:dateAx>
        <c:axId val="142816768"/>
        <c:scaling>
          <c:orientation val="minMax"/>
        </c:scaling>
        <c:delete val="1"/>
        <c:axPos val="b"/>
        <c:numFmt formatCode="ge" sourceLinked="1"/>
        <c:majorTickMark val="none"/>
        <c:minorTickMark val="none"/>
        <c:tickLblPos val="none"/>
        <c:crossAx val="142818688"/>
        <c:crosses val="autoZero"/>
        <c:auto val="1"/>
        <c:lblOffset val="100"/>
        <c:baseTimeUnit val="years"/>
      </c:dateAx>
      <c:valAx>
        <c:axId val="1428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4D-46BE-ABB3-FB0DD8161D05}"/>
            </c:ext>
          </c:extLst>
        </c:ser>
        <c:dLbls>
          <c:showLegendKey val="0"/>
          <c:showVal val="0"/>
          <c:showCatName val="0"/>
          <c:showSerName val="0"/>
          <c:showPercent val="0"/>
          <c:showBubbleSize val="0"/>
        </c:dLbls>
        <c:gapWidth val="150"/>
        <c:axId val="142854400"/>
        <c:axId val="1428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4D-46BE-ABB3-FB0DD8161D05}"/>
            </c:ext>
          </c:extLst>
        </c:ser>
        <c:dLbls>
          <c:showLegendKey val="0"/>
          <c:showVal val="0"/>
          <c:showCatName val="0"/>
          <c:showSerName val="0"/>
          <c:showPercent val="0"/>
          <c:showBubbleSize val="0"/>
        </c:dLbls>
        <c:marker val="1"/>
        <c:smooth val="0"/>
        <c:axId val="142854400"/>
        <c:axId val="142864768"/>
      </c:lineChart>
      <c:dateAx>
        <c:axId val="142854400"/>
        <c:scaling>
          <c:orientation val="minMax"/>
        </c:scaling>
        <c:delete val="1"/>
        <c:axPos val="b"/>
        <c:numFmt formatCode="ge" sourceLinked="1"/>
        <c:majorTickMark val="none"/>
        <c:minorTickMark val="none"/>
        <c:tickLblPos val="none"/>
        <c:crossAx val="142864768"/>
        <c:crosses val="autoZero"/>
        <c:auto val="1"/>
        <c:lblOffset val="100"/>
        <c:baseTimeUnit val="years"/>
      </c:dateAx>
      <c:valAx>
        <c:axId val="1428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5D-4078-9471-61D137B77E3D}"/>
            </c:ext>
          </c:extLst>
        </c:ser>
        <c:dLbls>
          <c:showLegendKey val="0"/>
          <c:showVal val="0"/>
          <c:showCatName val="0"/>
          <c:showSerName val="0"/>
          <c:showPercent val="0"/>
          <c:showBubbleSize val="0"/>
        </c:dLbls>
        <c:gapWidth val="150"/>
        <c:axId val="142879360"/>
        <c:axId val="1428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5D-4078-9471-61D137B77E3D}"/>
            </c:ext>
          </c:extLst>
        </c:ser>
        <c:dLbls>
          <c:showLegendKey val="0"/>
          <c:showVal val="0"/>
          <c:showCatName val="0"/>
          <c:showSerName val="0"/>
          <c:showPercent val="0"/>
          <c:showBubbleSize val="0"/>
        </c:dLbls>
        <c:marker val="1"/>
        <c:smooth val="0"/>
        <c:axId val="142879360"/>
        <c:axId val="142897920"/>
      </c:lineChart>
      <c:dateAx>
        <c:axId val="142879360"/>
        <c:scaling>
          <c:orientation val="minMax"/>
        </c:scaling>
        <c:delete val="1"/>
        <c:axPos val="b"/>
        <c:numFmt formatCode="ge" sourceLinked="1"/>
        <c:majorTickMark val="none"/>
        <c:minorTickMark val="none"/>
        <c:tickLblPos val="none"/>
        <c:crossAx val="142897920"/>
        <c:crosses val="autoZero"/>
        <c:auto val="1"/>
        <c:lblOffset val="100"/>
        <c:baseTimeUnit val="years"/>
      </c:dateAx>
      <c:valAx>
        <c:axId val="1428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9D-4118-A47C-CC8D04C31271}"/>
            </c:ext>
          </c:extLst>
        </c:ser>
        <c:dLbls>
          <c:showLegendKey val="0"/>
          <c:showVal val="0"/>
          <c:showCatName val="0"/>
          <c:showSerName val="0"/>
          <c:showPercent val="0"/>
          <c:showBubbleSize val="0"/>
        </c:dLbls>
        <c:gapWidth val="150"/>
        <c:axId val="142928896"/>
        <c:axId val="1430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59D-4118-A47C-CC8D04C31271}"/>
            </c:ext>
          </c:extLst>
        </c:ser>
        <c:dLbls>
          <c:showLegendKey val="0"/>
          <c:showVal val="0"/>
          <c:showCatName val="0"/>
          <c:showSerName val="0"/>
          <c:showPercent val="0"/>
          <c:showBubbleSize val="0"/>
        </c:dLbls>
        <c:marker val="1"/>
        <c:smooth val="0"/>
        <c:axId val="142928896"/>
        <c:axId val="143000704"/>
      </c:lineChart>
      <c:dateAx>
        <c:axId val="142928896"/>
        <c:scaling>
          <c:orientation val="minMax"/>
        </c:scaling>
        <c:delete val="1"/>
        <c:axPos val="b"/>
        <c:numFmt formatCode="ge" sourceLinked="1"/>
        <c:majorTickMark val="none"/>
        <c:minorTickMark val="none"/>
        <c:tickLblPos val="none"/>
        <c:crossAx val="143000704"/>
        <c:crosses val="autoZero"/>
        <c:auto val="1"/>
        <c:lblOffset val="100"/>
        <c:baseTimeUnit val="years"/>
      </c:dateAx>
      <c:valAx>
        <c:axId val="1430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64.290000000000006</c:v>
                </c:pt>
                <c:pt idx="1">
                  <c:v>78.55</c:v>
                </c:pt>
                <c:pt idx="2">
                  <c:v>83.3</c:v>
                </c:pt>
                <c:pt idx="3">
                  <c:v>79.12</c:v>
                </c:pt>
                <c:pt idx="4">
                  <c:v>76.22</c:v>
                </c:pt>
              </c:numCache>
            </c:numRef>
          </c:val>
          <c:extLst xmlns:c16r2="http://schemas.microsoft.com/office/drawing/2015/06/chart">
            <c:ext xmlns:c16="http://schemas.microsoft.com/office/drawing/2014/chart" uri="{C3380CC4-5D6E-409C-BE32-E72D297353CC}">
              <c16:uniqueId val="{00000000-6BB3-457B-A027-E2B00A605919}"/>
            </c:ext>
          </c:extLst>
        </c:ser>
        <c:dLbls>
          <c:showLegendKey val="0"/>
          <c:showVal val="0"/>
          <c:showCatName val="0"/>
          <c:showSerName val="0"/>
          <c:showPercent val="0"/>
          <c:showBubbleSize val="0"/>
        </c:dLbls>
        <c:gapWidth val="150"/>
        <c:axId val="143039872"/>
        <c:axId val="1430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BB3-457B-A027-E2B00A605919}"/>
            </c:ext>
          </c:extLst>
        </c:ser>
        <c:dLbls>
          <c:showLegendKey val="0"/>
          <c:showVal val="0"/>
          <c:showCatName val="0"/>
          <c:showSerName val="0"/>
          <c:showPercent val="0"/>
          <c:showBubbleSize val="0"/>
        </c:dLbls>
        <c:marker val="1"/>
        <c:smooth val="0"/>
        <c:axId val="143039872"/>
        <c:axId val="143042048"/>
      </c:lineChart>
      <c:dateAx>
        <c:axId val="143039872"/>
        <c:scaling>
          <c:orientation val="minMax"/>
        </c:scaling>
        <c:delete val="1"/>
        <c:axPos val="b"/>
        <c:numFmt formatCode="ge" sourceLinked="1"/>
        <c:majorTickMark val="none"/>
        <c:minorTickMark val="none"/>
        <c:tickLblPos val="none"/>
        <c:crossAx val="143042048"/>
        <c:crosses val="autoZero"/>
        <c:auto val="1"/>
        <c:lblOffset val="100"/>
        <c:baseTimeUnit val="years"/>
      </c:dateAx>
      <c:valAx>
        <c:axId val="1430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283.74</c:v>
                </c:pt>
                <c:pt idx="1">
                  <c:v>239.42</c:v>
                </c:pt>
                <c:pt idx="2">
                  <c:v>226.54</c:v>
                </c:pt>
                <c:pt idx="3">
                  <c:v>241.52</c:v>
                </c:pt>
                <c:pt idx="4">
                  <c:v>247.69</c:v>
                </c:pt>
              </c:numCache>
            </c:numRef>
          </c:val>
          <c:extLst xmlns:c16r2="http://schemas.microsoft.com/office/drawing/2015/06/chart">
            <c:ext xmlns:c16="http://schemas.microsoft.com/office/drawing/2014/chart" uri="{C3380CC4-5D6E-409C-BE32-E72D297353CC}">
              <c16:uniqueId val="{00000000-5AFB-402A-AB16-0910F74FE189}"/>
            </c:ext>
          </c:extLst>
        </c:ser>
        <c:dLbls>
          <c:showLegendKey val="0"/>
          <c:showVal val="0"/>
          <c:showCatName val="0"/>
          <c:showSerName val="0"/>
          <c:showPercent val="0"/>
          <c:showBubbleSize val="0"/>
        </c:dLbls>
        <c:gapWidth val="150"/>
        <c:axId val="143072640"/>
        <c:axId val="14307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5AFB-402A-AB16-0910F74FE189}"/>
            </c:ext>
          </c:extLst>
        </c:ser>
        <c:dLbls>
          <c:showLegendKey val="0"/>
          <c:showVal val="0"/>
          <c:showCatName val="0"/>
          <c:showSerName val="0"/>
          <c:showPercent val="0"/>
          <c:showBubbleSize val="0"/>
        </c:dLbls>
        <c:marker val="1"/>
        <c:smooth val="0"/>
        <c:axId val="143072640"/>
        <c:axId val="143078912"/>
      </c:lineChart>
      <c:dateAx>
        <c:axId val="143072640"/>
        <c:scaling>
          <c:orientation val="minMax"/>
        </c:scaling>
        <c:delete val="1"/>
        <c:axPos val="b"/>
        <c:numFmt formatCode="ge" sourceLinked="1"/>
        <c:majorTickMark val="none"/>
        <c:minorTickMark val="none"/>
        <c:tickLblPos val="none"/>
        <c:crossAx val="143078912"/>
        <c:crosses val="autoZero"/>
        <c:auto val="1"/>
        <c:lblOffset val="100"/>
        <c:baseTimeUnit val="years"/>
      </c:dateAx>
      <c:valAx>
        <c:axId val="1430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9"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田上町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11985</v>
      </c>
      <c r="AM8" s="66"/>
      <c r="AN8" s="66"/>
      <c r="AO8" s="66"/>
      <c r="AP8" s="66"/>
      <c r="AQ8" s="66"/>
      <c r="AR8" s="66"/>
      <c r="AS8" s="66"/>
      <c r="AT8" s="65">
        <f>データ!T6</f>
        <v>31.71</v>
      </c>
      <c r="AU8" s="65"/>
      <c r="AV8" s="65"/>
      <c r="AW8" s="65"/>
      <c r="AX8" s="65"/>
      <c r="AY8" s="65"/>
      <c r="AZ8" s="65"/>
      <c r="BA8" s="65"/>
      <c r="BB8" s="65">
        <f>データ!U6</f>
        <v>377.96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8.44</v>
      </c>
      <c r="Q10" s="65"/>
      <c r="R10" s="65"/>
      <c r="S10" s="65"/>
      <c r="T10" s="65"/>
      <c r="U10" s="65"/>
      <c r="V10" s="65"/>
      <c r="W10" s="65">
        <f>データ!Q6</f>
        <v>92.75</v>
      </c>
      <c r="X10" s="65"/>
      <c r="Y10" s="65"/>
      <c r="Z10" s="65"/>
      <c r="AA10" s="65"/>
      <c r="AB10" s="65"/>
      <c r="AC10" s="65"/>
      <c r="AD10" s="66">
        <f>データ!R6</f>
        <v>3564</v>
      </c>
      <c r="AE10" s="66"/>
      <c r="AF10" s="66"/>
      <c r="AG10" s="66"/>
      <c r="AH10" s="66"/>
      <c r="AI10" s="66"/>
      <c r="AJ10" s="66"/>
      <c r="AK10" s="2"/>
      <c r="AL10" s="66">
        <f>データ!V6</f>
        <v>1006</v>
      </c>
      <c r="AM10" s="66"/>
      <c r="AN10" s="66"/>
      <c r="AO10" s="66"/>
      <c r="AP10" s="66"/>
      <c r="AQ10" s="66"/>
      <c r="AR10" s="66"/>
      <c r="AS10" s="66"/>
      <c r="AT10" s="65">
        <f>データ!W6</f>
        <v>0.92</v>
      </c>
      <c r="AU10" s="65"/>
      <c r="AV10" s="65"/>
      <c r="AW10" s="65"/>
      <c r="AX10" s="65"/>
      <c r="AY10" s="65"/>
      <c r="AZ10" s="65"/>
      <c r="BA10" s="65"/>
      <c r="BB10" s="65">
        <f>データ!X6</f>
        <v>1093.48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LcKOqhlvbPN70SYeRnkDNZqu5lFf3egnkLpuytFlqceuPP2Uzvq8ZA5phOVotldnxf5s6BFqlR50XjhvKk9z8Q==" saltValue="URSZdwmX6Lcnl8i/GZJxd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153613</v>
      </c>
      <c r="D6" s="32">
        <f t="shared" si="3"/>
        <v>47</v>
      </c>
      <c r="E6" s="32">
        <f t="shared" si="3"/>
        <v>17</v>
      </c>
      <c r="F6" s="32">
        <f t="shared" si="3"/>
        <v>5</v>
      </c>
      <c r="G6" s="32">
        <f t="shared" si="3"/>
        <v>0</v>
      </c>
      <c r="H6" s="32" t="str">
        <f t="shared" si="3"/>
        <v>新潟県　田上町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8.44</v>
      </c>
      <c r="Q6" s="33">
        <f t="shared" si="3"/>
        <v>92.75</v>
      </c>
      <c r="R6" s="33">
        <f t="shared" si="3"/>
        <v>3564</v>
      </c>
      <c r="S6" s="33">
        <f t="shared" si="3"/>
        <v>11985</v>
      </c>
      <c r="T6" s="33">
        <f t="shared" si="3"/>
        <v>31.71</v>
      </c>
      <c r="U6" s="33">
        <f t="shared" si="3"/>
        <v>377.96</v>
      </c>
      <c r="V6" s="33">
        <f t="shared" si="3"/>
        <v>1006</v>
      </c>
      <c r="W6" s="33">
        <f t="shared" si="3"/>
        <v>0.92</v>
      </c>
      <c r="X6" s="33">
        <f t="shared" si="3"/>
        <v>1093.48</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64.290000000000006</v>
      </c>
      <c r="BR6" s="34">
        <f t="shared" ref="BR6:BZ6" si="8">IF(BR7="",NA(),BR7)</f>
        <v>78.55</v>
      </c>
      <c r="BS6" s="34">
        <f t="shared" si="8"/>
        <v>83.3</v>
      </c>
      <c r="BT6" s="34">
        <f t="shared" si="8"/>
        <v>79.12</v>
      </c>
      <c r="BU6" s="34">
        <f t="shared" si="8"/>
        <v>76.22</v>
      </c>
      <c r="BV6" s="34">
        <f t="shared" si="8"/>
        <v>50.9</v>
      </c>
      <c r="BW6" s="34">
        <f t="shared" si="8"/>
        <v>50.82</v>
      </c>
      <c r="BX6" s="34">
        <f t="shared" si="8"/>
        <v>52.19</v>
      </c>
      <c r="BY6" s="34">
        <f t="shared" si="8"/>
        <v>55.32</v>
      </c>
      <c r="BZ6" s="34">
        <f t="shared" si="8"/>
        <v>59.8</v>
      </c>
      <c r="CA6" s="33" t="str">
        <f>IF(CA7="","",IF(CA7="-","【-】","【"&amp;SUBSTITUTE(TEXT(CA7,"#,##0.00"),"-","△")&amp;"】"))</f>
        <v>【60.64】</v>
      </c>
      <c r="CB6" s="34">
        <f>IF(CB7="",NA(),CB7)</f>
        <v>283.74</v>
      </c>
      <c r="CC6" s="34">
        <f t="shared" ref="CC6:CK6" si="9">IF(CC7="",NA(),CC7)</f>
        <v>239.42</v>
      </c>
      <c r="CD6" s="34">
        <f t="shared" si="9"/>
        <v>226.54</v>
      </c>
      <c r="CE6" s="34">
        <f t="shared" si="9"/>
        <v>241.52</v>
      </c>
      <c r="CF6" s="34">
        <f t="shared" si="9"/>
        <v>247.69</v>
      </c>
      <c r="CG6" s="34">
        <f t="shared" si="9"/>
        <v>293.27</v>
      </c>
      <c r="CH6" s="34">
        <f t="shared" si="9"/>
        <v>300.52</v>
      </c>
      <c r="CI6" s="34">
        <f t="shared" si="9"/>
        <v>296.14</v>
      </c>
      <c r="CJ6" s="34">
        <f t="shared" si="9"/>
        <v>283.17</v>
      </c>
      <c r="CK6" s="34">
        <f t="shared" si="9"/>
        <v>263.76</v>
      </c>
      <c r="CL6" s="33" t="str">
        <f>IF(CL7="","",IF(CL7="-","【-】","【"&amp;SUBSTITUTE(TEXT(CL7,"#,##0.00"),"-","△")&amp;"】"))</f>
        <v>【255.52】</v>
      </c>
      <c r="CM6" s="34">
        <f>IF(CM7="",NA(),CM7)</f>
        <v>62.08</v>
      </c>
      <c r="CN6" s="34">
        <f t="shared" ref="CN6:CV6" si="10">IF(CN7="",NA(),CN7)</f>
        <v>60.87</v>
      </c>
      <c r="CO6" s="34">
        <f t="shared" si="10"/>
        <v>60.39</v>
      </c>
      <c r="CP6" s="34">
        <f t="shared" si="10"/>
        <v>67.150000000000006</v>
      </c>
      <c r="CQ6" s="34">
        <f t="shared" si="10"/>
        <v>58.7</v>
      </c>
      <c r="CR6" s="34">
        <f t="shared" si="10"/>
        <v>53.78</v>
      </c>
      <c r="CS6" s="34">
        <f t="shared" si="10"/>
        <v>53.24</v>
      </c>
      <c r="CT6" s="34">
        <f t="shared" si="10"/>
        <v>52.31</v>
      </c>
      <c r="CU6" s="34">
        <f t="shared" si="10"/>
        <v>60.65</v>
      </c>
      <c r="CV6" s="34">
        <f t="shared" si="10"/>
        <v>51.75</v>
      </c>
      <c r="CW6" s="33" t="str">
        <f>IF(CW7="","",IF(CW7="-","【-】","【"&amp;SUBSTITUTE(TEXT(CW7,"#,##0.00"),"-","△")&amp;"】"))</f>
        <v>【52.49】</v>
      </c>
      <c r="CX6" s="34">
        <f>IF(CX7="",NA(),CX7)</f>
        <v>95.61</v>
      </c>
      <c r="CY6" s="34">
        <f t="shared" ref="CY6:DG6" si="11">IF(CY7="",NA(),CY7)</f>
        <v>95.33</v>
      </c>
      <c r="CZ6" s="34">
        <f t="shared" si="11"/>
        <v>95.33</v>
      </c>
      <c r="DA6" s="34">
        <f t="shared" si="11"/>
        <v>95.42</v>
      </c>
      <c r="DB6" s="34">
        <f t="shared" si="11"/>
        <v>96.02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153613</v>
      </c>
      <c r="D7" s="36">
        <v>47</v>
      </c>
      <c r="E7" s="36">
        <v>17</v>
      </c>
      <c r="F7" s="36">
        <v>5</v>
      </c>
      <c r="G7" s="36">
        <v>0</v>
      </c>
      <c r="H7" s="36" t="s">
        <v>109</v>
      </c>
      <c r="I7" s="36" t="s">
        <v>110</v>
      </c>
      <c r="J7" s="36" t="s">
        <v>111</v>
      </c>
      <c r="K7" s="36" t="s">
        <v>112</v>
      </c>
      <c r="L7" s="36" t="s">
        <v>113</v>
      </c>
      <c r="M7" s="36" t="s">
        <v>114</v>
      </c>
      <c r="N7" s="37" t="s">
        <v>115</v>
      </c>
      <c r="O7" s="37" t="s">
        <v>116</v>
      </c>
      <c r="P7" s="37">
        <v>8.44</v>
      </c>
      <c r="Q7" s="37">
        <v>92.75</v>
      </c>
      <c r="R7" s="37">
        <v>3564</v>
      </c>
      <c r="S7" s="37">
        <v>11985</v>
      </c>
      <c r="T7" s="37">
        <v>31.71</v>
      </c>
      <c r="U7" s="37">
        <v>377.96</v>
      </c>
      <c r="V7" s="37">
        <v>1006</v>
      </c>
      <c r="W7" s="37">
        <v>0.92</v>
      </c>
      <c r="X7" s="37">
        <v>1093.48</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64.290000000000006</v>
      </c>
      <c r="BR7" s="37">
        <v>78.55</v>
      </c>
      <c r="BS7" s="37">
        <v>83.3</v>
      </c>
      <c r="BT7" s="37">
        <v>79.12</v>
      </c>
      <c r="BU7" s="37">
        <v>76.22</v>
      </c>
      <c r="BV7" s="37">
        <v>50.9</v>
      </c>
      <c r="BW7" s="37">
        <v>50.82</v>
      </c>
      <c r="BX7" s="37">
        <v>52.19</v>
      </c>
      <c r="BY7" s="37">
        <v>55.32</v>
      </c>
      <c r="BZ7" s="37">
        <v>59.8</v>
      </c>
      <c r="CA7" s="37">
        <v>60.64</v>
      </c>
      <c r="CB7" s="37">
        <v>283.74</v>
      </c>
      <c r="CC7" s="37">
        <v>239.42</v>
      </c>
      <c r="CD7" s="37">
        <v>226.54</v>
      </c>
      <c r="CE7" s="37">
        <v>241.52</v>
      </c>
      <c r="CF7" s="37">
        <v>247.69</v>
      </c>
      <c r="CG7" s="37">
        <v>293.27</v>
      </c>
      <c r="CH7" s="37">
        <v>300.52</v>
      </c>
      <c r="CI7" s="37">
        <v>296.14</v>
      </c>
      <c r="CJ7" s="37">
        <v>283.17</v>
      </c>
      <c r="CK7" s="37">
        <v>263.76</v>
      </c>
      <c r="CL7" s="37">
        <v>255.52</v>
      </c>
      <c r="CM7" s="37">
        <v>62.08</v>
      </c>
      <c r="CN7" s="37">
        <v>60.87</v>
      </c>
      <c r="CO7" s="37">
        <v>60.39</v>
      </c>
      <c r="CP7" s="37">
        <v>67.150000000000006</v>
      </c>
      <c r="CQ7" s="37">
        <v>58.7</v>
      </c>
      <c r="CR7" s="37">
        <v>53.78</v>
      </c>
      <c r="CS7" s="37">
        <v>53.24</v>
      </c>
      <c r="CT7" s="37">
        <v>52.31</v>
      </c>
      <c r="CU7" s="37">
        <v>60.65</v>
      </c>
      <c r="CV7" s="37">
        <v>51.75</v>
      </c>
      <c r="CW7" s="37">
        <v>52.49</v>
      </c>
      <c r="CX7" s="37">
        <v>95.61</v>
      </c>
      <c r="CY7" s="37">
        <v>95.33</v>
      </c>
      <c r="CZ7" s="37">
        <v>95.33</v>
      </c>
      <c r="DA7" s="37">
        <v>95.42</v>
      </c>
      <c r="DB7" s="37">
        <v>96.02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TAGAM161</cp:lastModifiedBy>
  <dcterms:created xsi:type="dcterms:W3CDTF">2018-12-03T09:23:32Z</dcterms:created>
  <dcterms:modified xsi:type="dcterms:W3CDTF">2019-01-21T02:11:46Z</dcterms:modified>
  <cp:category/>
</cp:coreProperties>
</file>