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192.168.10.22\制限－地域\水道係\調査\県庁市町村課\公営企業に係る経営比較分析表\H28年度決算\"/>
    </mc:Choice>
  </mc:AlternateContent>
  <workbookProtection workbookPassword="B319" lockStructure="1"/>
  <bookViews>
    <workbookView xWindow="0" yWindow="0" windowWidth="20490" windowHeight="700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<sst xmlns="http://schemas.openxmlformats.org/spreadsheetml/2006/main" count="232" uniqueCount="120">
  <si>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</si>
  <si>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</si>
  <si>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</si>
  <si>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</si>
  <si>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</si>
  <si>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</si>
  <si>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</si>
  <si>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</si>
  <si>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</si>
  <si>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</si>
  <si>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</si>
  <si>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</si>
  <si>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</si>
  <si>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</si>
  <si>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</si>
  <si>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</si>
  <si>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</si>
  <si>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</si>
  <si>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</si>
  <si>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</si>
  <si>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</si>
  <si>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</si>
  <si>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</si>
  <si>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</si>
  <si>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</si>
  <si>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</si>
  <si>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</si>
  <si>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</si>
  <si>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</si>
  <si>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</si>
  <si>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</si>
  <si>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</si>
  <si>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</si>
  <si>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</si>
  <si>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</si>
  <si>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</si>
  <si>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</si>
  <si>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</si>
  <si>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</si>
  <si>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</si>
  <si>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</si>
  <si>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</si>
  <si>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</si>
  <si>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</si>
  <si>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</si>
  <si>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</si>
  <si>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</si>
  <si>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</si>
  <si>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</si>
  <si>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</si>
  <si>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</si>
  <si>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</si>
  <si>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</si>
  <si>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</si>
  <si>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</si>
  <si>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</si>
  <si>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</si>
  <si>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</si>
  <si>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</si>
  <si>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</si>
  <si>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</si>
  <si>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</si>
  <si>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</si>
  <si>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</si>
  <si>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</si>
  <si>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</si>
  <si>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</si>
  <si>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</si>
  <si>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</si>
  <si>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</si>
  <si>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</si>
  <si>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</si>
  <si>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</si>
  <si>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</si>
  <si>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</si>
  <si>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</si>
  <si>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</si>
  <si>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</si>
  <si>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</si>
  <si>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</si>
  <si>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</si>
  <si>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</si>
  <si>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</si>
  <si>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</si>
  <si>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</si>
  <si>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</si>
  <si>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</si>
  <si>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</si>
  <si>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</si>
  <si>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</si>
  <si>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</si>
  <si>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</si>
  <si>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</si>
  <si>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</si>
  <si>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</si>
  <si>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</si>
  <si>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</si>
  <si>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</si>
  <si>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</si>
  <si>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</si>
  <si>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</si>
  <si>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</si>
  <si>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</si>
  <si>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</si>
  <si>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</si>
  <si>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田上町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</si>
  <si>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</si>
  <si>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</si>
  <si>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</si>
  <si>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</si>
  <si>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</si>
  <si>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</si>
  <si>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</si>
  <si>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</si>
  <si>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</si>
  <si>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</si>
  <si>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</si>
  <si>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累積欠損はないものの単年度収支が赤字となっていることから、経常収支比率が100％を下回り類似団体平均値よりも低くなっている。料金回収率についても有収率と同様平均値以下となっていることから、一層の経費節減と漏水対策に力を入れ各比率の向上に努めていきたい。
　また、浄水場建設時以来、起債借入を行わず自己資金での運営を行ってきたが、今後取り組んでいく施設や老朽管の更新について、少子高齢化に伴う人口減に注意しながら世代間負担の公平性を保つため起債借入を行うことも検討していく必要がある。
</t>
    <rPh sb="1" eb="3">
      <t>ルイセキ</t>
    </rPh>
    <rPh sb="3" eb="5">
      <t>ケッソン</t>
    </rPh>
    <rPh sb="11" eb="14">
      <t>タンネンド</t>
    </rPh>
    <rPh sb="14" eb="16">
      <t>シュウシ</t>
    </rPh>
    <rPh sb="17" eb="19">
      <t>アカジ</t>
    </rPh>
    <rPh sb="30" eb="32">
      <t>ケイジョウ</t>
    </rPh>
    <rPh sb="32" eb="34">
      <t>シュウシ</t>
    </rPh>
    <rPh sb="34" eb="36">
      <t>ヒリツ</t>
    </rPh>
    <rPh sb="42" eb="44">
      <t>シタマワ</t>
    </rPh>
    <rPh sb="45" eb="47">
      <t>ルイジ</t>
    </rPh>
    <rPh sb="47" eb="49">
      <t>ダンタイ</t>
    </rPh>
    <rPh sb="49" eb="51">
      <t>ヘイキン</t>
    </rPh>
    <rPh sb="51" eb="52">
      <t>アタイ</t>
    </rPh>
    <rPh sb="55" eb="56">
      <t>ヒク</t>
    </rPh>
    <rPh sb="63" eb="65">
      <t>リョウキン</t>
    </rPh>
    <rPh sb="65" eb="67">
      <t>カイシュウ</t>
    </rPh>
    <rPh sb="67" eb="68">
      <t>リツ</t>
    </rPh>
    <rPh sb="73" eb="76">
      <t>ユウシュウリツ</t>
    </rPh>
    <rPh sb="77" eb="79">
      <t>ドウヨウ</t>
    </rPh>
    <rPh sb="79" eb="82">
      <t>ヘイキンチ</t>
    </rPh>
    <rPh sb="82" eb="84">
      <t>イカ</t>
    </rPh>
    <rPh sb="95" eb="97">
      <t>イッソウ</t>
    </rPh>
    <rPh sb="98" eb="100">
      <t>ケイヒ</t>
    </rPh>
    <rPh sb="100" eb="102">
      <t>セツゲン</t>
    </rPh>
    <rPh sb="103" eb="105">
      <t>ロウスイ</t>
    </rPh>
    <rPh sb="105" eb="107">
      <t>タイサク</t>
    </rPh>
    <rPh sb="108" eb="109">
      <t>チカラ</t>
    </rPh>
    <rPh sb="110" eb="111">
      <t>イ</t>
    </rPh>
    <rPh sb="112" eb="113">
      <t>カク</t>
    </rPh>
    <rPh sb="113" eb="115">
      <t>ヒリツ</t>
    </rPh>
    <rPh sb="116" eb="118">
      <t>コウジョウ</t>
    </rPh>
    <rPh sb="119" eb="120">
      <t>ツト</t>
    </rPh>
    <rPh sb="132" eb="135">
      <t>ジョウスイジョウ</t>
    </rPh>
    <rPh sb="135" eb="137">
      <t>ケンセツ</t>
    </rPh>
    <rPh sb="137" eb="138">
      <t>ジ</t>
    </rPh>
    <rPh sb="138" eb="140">
      <t>イライ</t>
    </rPh>
    <rPh sb="141" eb="143">
      <t>キサイ</t>
    </rPh>
    <rPh sb="143" eb="145">
      <t>カリイレ</t>
    </rPh>
    <rPh sb="146" eb="147">
      <t>オコナ</t>
    </rPh>
    <rPh sb="149" eb="151">
      <t>ジコ</t>
    </rPh>
    <rPh sb="151" eb="153">
      <t>シキン</t>
    </rPh>
    <rPh sb="155" eb="157">
      <t>ウンエイ</t>
    </rPh>
    <rPh sb="158" eb="159">
      <t>オコナ</t>
    </rPh>
    <rPh sb="165" eb="167">
      <t>コンゴ</t>
    </rPh>
    <rPh sb="167" eb="168">
      <t>ト</t>
    </rPh>
    <rPh sb="169" eb="170">
      <t>ク</t>
    </rPh>
    <rPh sb="174" eb="176">
      <t>シセツ</t>
    </rPh>
    <rPh sb="177" eb="179">
      <t>ロウキュウ</t>
    </rPh>
    <rPh sb="179" eb="180">
      <t>カン</t>
    </rPh>
    <rPh sb="181" eb="183">
      <t>コウシン</t>
    </rPh>
    <rPh sb="188" eb="193">
      <t>ショウシコウレイカ</t>
    </rPh>
    <rPh sb="200" eb="202">
      <t>チュウイ</t>
    </rPh>
    <rPh sb="206" eb="209">
      <t>セダイカン</t>
    </rPh>
    <rPh sb="209" eb="211">
      <t>フタン</t>
    </rPh>
    <rPh sb="212" eb="215">
      <t>コウヘイセイ</t>
    </rPh>
    <rPh sb="216" eb="217">
      <t>タモ</t>
    </rPh>
    <rPh sb="220" eb="222">
      <t>キサイ</t>
    </rPh>
    <rPh sb="222" eb="224">
      <t>カリイレ</t>
    </rPh>
    <rPh sb="225" eb="226">
      <t>オコナ</t>
    </rPh>
    <rPh sb="230" eb="232">
      <t>ケントウ</t>
    </rPh>
    <rPh sb="236" eb="238">
      <t>ヒツヨウ</t>
    </rPh>
    <phoneticPr fontId="4"/>
  </si>
  <si>
    <t>　有形固定資産減価償却率は類似団体よりも低い数値で推移しているが、若干右肩上がりとなっている。耐震性、長寿命化を図りながら、計画的で効率の良い管路更新を実施していく。</t>
    <rPh sb="1" eb="3">
      <t>ユウケイ</t>
    </rPh>
    <rPh sb="3" eb="5">
      <t>コテイ</t>
    </rPh>
    <rPh sb="5" eb="7">
      <t>シサン</t>
    </rPh>
    <rPh sb="7" eb="9">
      <t>ゲンカ</t>
    </rPh>
    <rPh sb="9" eb="11">
      <t>ショウキャク</t>
    </rPh>
    <rPh sb="11" eb="12">
      <t>リツ</t>
    </rPh>
    <rPh sb="13" eb="15">
      <t>ルイジ</t>
    </rPh>
    <rPh sb="15" eb="17">
      <t>ダンタイ</t>
    </rPh>
    <rPh sb="20" eb="21">
      <t>ヒク</t>
    </rPh>
    <rPh sb="22" eb="24">
      <t>スウチ</t>
    </rPh>
    <rPh sb="25" eb="27">
      <t>スイイ</t>
    </rPh>
    <rPh sb="33" eb="35">
      <t>ジャッカン</t>
    </rPh>
    <rPh sb="35" eb="37">
      <t>ミギカタ</t>
    </rPh>
    <rPh sb="37" eb="38">
      <t>ア</t>
    </rPh>
    <rPh sb="47" eb="50">
      <t>タイシンセイ</t>
    </rPh>
    <rPh sb="51" eb="55">
      <t>チョウジュミョウカ</t>
    </rPh>
    <rPh sb="56" eb="57">
      <t>ハカ</t>
    </rPh>
    <rPh sb="62" eb="65">
      <t>ケイカクテキ</t>
    </rPh>
    <rPh sb="66" eb="68">
      <t>コウリツ</t>
    </rPh>
    <rPh sb="69" eb="70">
      <t>ヨ</t>
    </rPh>
    <rPh sb="71" eb="73">
      <t>カンロ</t>
    </rPh>
    <rPh sb="73" eb="75">
      <t>コウシン</t>
    </rPh>
    <rPh sb="76" eb="78">
      <t>ジッシ</t>
    </rPh>
    <phoneticPr fontId="4"/>
  </si>
  <si>
    <t>　給水人口の減少とリフォーム等による節水器具の普及により、給水収益が年々落ち込んでいる。漏水修理や施設修繕に伴う費用が嵩み、予算規模も大きくないことから思うような更新事業の予算が取れていない。
　厳しい財政状況が予測されるが、料金改定は町民生活に及ぼす影響が大きいことから、資金不足を補うための企業債の活用などにより現行の料金体系を維持しつつ、今後作成する経営戦略により長期の水道事業を見据えた中で、一層の事業投資効果・経済性を考慮し健全財政に努めていく必要がある。</t>
    <rPh sb="1" eb="3">
      <t>キュウスイ</t>
    </rPh>
    <rPh sb="3" eb="5">
      <t>ジンコウ</t>
    </rPh>
    <rPh sb="6" eb="8">
      <t>ゲンショウ</t>
    </rPh>
    <rPh sb="14" eb="15">
      <t>トウ</t>
    </rPh>
    <rPh sb="18" eb="20">
      <t>セッスイ</t>
    </rPh>
    <rPh sb="20" eb="22">
      <t>キグ</t>
    </rPh>
    <rPh sb="23" eb="25">
      <t>フキュウ</t>
    </rPh>
    <rPh sb="29" eb="31">
      <t>キュウスイ</t>
    </rPh>
    <rPh sb="31" eb="33">
      <t>シュウエキ</t>
    </rPh>
    <rPh sb="34" eb="36">
      <t>ネンネン</t>
    </rPh>
    <rPh sb="36" eb="37">
      <t>オ</t>
    </rPh>
    <rPh sb="38" eb="39">
      <t>コ</t>
    </rPh>
    <rPh sb="44" eb="46">
      <t>ロウスイ</t>
    </rPh>
    <rPh sb="46" eb="48">
      <t>シュウリ</t>
    </rPh>
    <rPh sb="49" eb="51">
      <t>シセツ</t>
    </rPh>
    <rPh sb="51" eb="53">
      <t>シュウゼン</t>
    </rPh>
    <rPh sb="54" eb="55">
      <t>トモナ</t>
    </rPh>
    <rPh sb="56" eb="58">
      <t>ヒヨウ</t>
    </rPh>
    <rPh sb="59" eb="60">
      <t>カサ</t>
    </rPh>
    <rPh sb="76" eb="77">
      <t>オモ</t>
    </rPh>
    <rPh sb="81" eb="83">
      <t>コウシン</t>
    </rPh>
    <rPh sb="83" eb="85">
      <t>ジギョウ</t>
    </rPh>
    <rPh sb="86" eb="88">
      <t>ヨサン</t>
    </rPh>
    <rPh sb="89" eb="90">
      <t>ト</t>
    </rPh>
    <rPh sb="98" eb="99">
      <t>キビ</t>
    </rPh>
    <rPh sb="101" eb="103">
      <t>ザイセイ</t>
    </rPh>
    <rPh sb="103" eb="105">
      <t>ジョウキョウ</t>
    </rPh>
    <rPh sb="106" eb="108">
      <t>ヨソク</t>
    </rPh>
    <rPh sb="113" eb="115">
      <t>リョウキン</t>
    </rPh>
    <rPh sb="115" eb="117">
      <t>カイテイ</t>
    </rPh>
    <rPh sb="118" eb="120">
      <t>チョウミン</t>
    </rPh>
    <rPh sb="120" eb="122">
      <t>セイカツ</t>
    </rPh>
    <rPh sb="123" eb="124">
      <t>オヨ</t>
    </rPh>
    <rPh sb="126" eb="128">
      <t>エイキョウ</t>
    </rPh>
    <rPh sb="129" eb="130">
      <t>オオ</t>
    </rPh>
    <rPh sb="137" eb="139">
      <t>シキン</t>
    </rPh>
    <rPh sb="139" eb="141">
      <t>フソク</t>
    </rPh>
    <rPh sb="142" eb="143">
      <t>オギナ</t>
    </rPh>
    <rPh sb="147" eb="149">
      <t>キギョウ</t>
    </rPh>
    <rPh sb="149" eb="150">
      <t>サイ</t>
    </rPh>
    <rPh sb="151" eb="153">
      <t>カツヨウ</t>
    </rPh>
    <rPh sb="172" eb="174">
      <t>コンゴ</t>
    </rPh>
    <rPh sb="174" eb="176">
      <t>サクセイ</t>
    </rPh>
    <rPh sb="178" eb="180">
      <t>ケイエイ</t>
    </rPh>
    <rPh sb="180" eb="182">
      <t>センリャク</t>
    </rPh>
    <rPh sb="185" eb="187">
      <t>チョウキ</t>
    </rPh>
    <rPh sb="188" eb="190">
      <t>スイドウ</t>
    </rPh>
    <rPh sb="190" eb="192">
      <t>ジギョウ</t>
    </rPh>
    <rPh sb="193" eb="195">
      <t>ミス</t>
    </rPh>
    <rPh sb="197" eb="198">
      <t>ナカ</t>
    </rPh>
    <rPh sb="200" eb="202">
      <t>イッソウ</t>
    </rPh>
    <rPh sb="203" eb="205">
      <t>ジギョウ</t>
    </rPh>
    <rPh sb="205" eb="207">
      <t>トウシ</t>
    </rPh>
    <rPh sb="207" eb="209">
      <t>コウカ</t>
    </rPh>
    <rPh sb="210" eb="213">
      <t>ケイザイセイ</t>
    </rPh>
    <rPh sb="214" eb="216">
      <t>コウリョ</t>
    </rPh>
    <rPh sb="217" eb="219">
      <t>ケンゼン</t>
    </rPh>
    <rPh sb="219" eb="221">
      <t>ザイセイ</t>
    </rPh>
    <rPh sb="222" eb="223">
      <t>ツト</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</si>
</sst>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0.02</c:v>
                </c:pt>
                <c:pt idx="1">
                  <c:v>0.75</c:v>
                </c:pt>
                <c:pt idx="2">
                  <c:v>0.92</c:v>
                </c:pt>
                <c:pt idx="3" formatCode="#,##0.00;&quot;△&quot;#,##0.00">
                  <c:v>0</c:v>
                </c:pt>
                <c:pt idx="4">
                  <c:v>0.67</c:v>
                </c:pt>
              </c:numCache>
            </c:numRef>
          </c:val>
          <c:extLst>
            <c:ext xmlns:c16="http://schemas.microsoft.com/office/drawing/2014/chart" uri="{C3380CC4-5D6E-409C-BE32-E72D297353CC}">
              <c16:uniqueId val="{00000000-8565-4EFD-A0ED-DA4F8A3665ED}"/>
            </c:ext>
          </c:extLst>
        </c:ser>
        <c:dLbls>
          <c:showLegendKey val="0"/>
          <c:showVal val="0"/>
          <c:showCatName val="0"/>
          <c:showSerName val="0"/>
          <c:showPercent val="0"/>
          <c:showBubbleSize val="0"/>
        </c:dLbls>
        <c:gapWidth val="150"/>
        <c:axId val="89483520"/>
        <c:axId val="894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8565-4EFD-A0ED-DA4F8A3665ED}"/>
            </c:ext>
          </c:extLst>
        </c:ser>
        <c:dLbls>
          <c:showLegendKey val="0"/>
          <c:showVal val="0"/>
          <c:showCatName val="0"/>
          <c:showSerName val="0"/>
          <c:showPercent val="0"/>
          <c:showBubbleSize val="0"/>
        </c:dLbls>
        <c:marker val="1"/>
        <c:smooth val="0"/>
        <c:axId val="89483520"/>
        <c:axId val="89493888"/>
      </c:lineChart>
      <c:dateAx>
        <c:axId val="89483520"/>
        <c:scaling>
          <c:orientation val="minMax"/>
        </c:scaling>
        <c:delete val="1"/>
        <c:axPos val="b"/>
        <c:numFmt formatCode="ge" sourceLinked="1"/>
        <c:majorTickMark val="none"/>
        <c:minorTickMark val="none"/>
        <c:tickLblPos val="none"/>
        <c:crossAx val="89493888"/>
        <c:crosses val="autoZero"/>
        <c:auto val="1"/>
        <c:lblOffset val="100"/>
        <c:baseTimeUnit val="years"/>
      </c:dateAx>
      <c:valAx>
        <c:axId val="89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66.650000000000006</c:v>
                </c:pt>
                <c:pt idx="1">
                  <c:v>66.87</c:v>
                </c:pt>
                <c:pt idx="2">
                  <c:v>65.52</c:v>
                </c:pt>
                <c:pt idx="3">
                  <c:v>64.260000000000005</c:v>
                </c:pt>
                <c:pt idx="4">
                  <c:v>63.37</c:v>
                </c:pt>
              </c:numCache>
            </c:numRef>
          </c:val>
          <c:extLst>
            <c:ext xmlns:c16="http://schemas.microsoft.com/office/drawing/2014/chart" uri="{C3380CC4-5D6E-409C-BE32-E72D297353CC}">
              <c16:uniqueId val="{00000000-81C6-48C9-A240-C83235D937DD}"/>
            </c:ext>
          </c:extLst>
        </c:ser>
        <c:dLbls>
          <c:showLegendKey val="0"/>
          <c:showVal val="0"/>
          <c:showCatName val="0"/>
          <c:showSerName val="0"/>
          <c:showPercent val="0"/>
          <c:showBubbleSize val="0"/>
        </c:dLbls>
        <c:gapWidth val="150"/>
        <c:axId val="100289920"/>
        <c:axId val="1003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81C6-48C9-A240-C83235D937DD}"/>
            </c:ext>
          </c:extLst>
        </c:ser>
        <c:dLbls>
          <c:showLegendKey val="0"/>
          <c:showVal val="0"/>
          <c:showCatName val="0"/>
          <c:showSerName val="0"/>
          <c:showPercent val="0"/>
          <c:showBubbleSize val="0"/>
        </c:dLbls>
        <c:marker val="1"/>
        <c:smooth val="0"/>
        <c:axId val="100289920"/>
        <c:axId val="100333056"/>
      </c:lineChart>
      <c:dateAx>
        <c:axId val="100289920"/>
        <c:scaling>
          <c:orientation val="minMax"/>
        </c:scaling>
        <c:delete val="1"/>
        <c:axPos val="b"/>
        <c:numFmt formatCode="ge" sourceLinked="1"/>
        <c:majorTickMark val="none"/>
        <c:minorTickMark val="none"/>
        <c:tickLblPos val="none"/>
        <c:crossAx val="100333056"/>
        <c:crosses val="autoZero"/>
        <c:auto val="1"/>
        <c:lblOffset val="100"/>
        <c:baseTimeUnit val="years"/>
      </c:dateAx>
      <c:valAx>
        <c:axId val="1003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78.88</c:v>
                </c:pt>
                <c:pt idx="1">
                  <c:v>76.95</c:v>
                </c:pt>
                <c:pt idx="2">
                  <c:v>77.67</c:v>
                </c:pt>
                <c:pt idx="3">
                  <c:v>78.010000000000005</c:v>
                </c:pt>
                <c:pt idx="4">
                  <c:v>77.930000000000007</c:v>
                </c:pt>
              </c:numCache>
            </c:numRef>
          </c:val>
          <c:extLst>
            <c:ext xmlns:c16="http://schemas.microsoft.com/office/drawing/2014/chart" uri="{C3380CC4-5D6E-409C-BE32-E72D297353CC}">
              <c16:uniqueId val="{00000000-1FA1-499F-8104-2FAD2FC5AC1A}"/>
            </c:ext>
          </c:extLst>
        </c:ser>
        <c:dLbls>
          <c:showLegendKey val="0"/>
          <c:showVal val="0"/>
          <c:showCatName val="0"/>
          <c:showSerName val="0"/>
          <c:showPercent val="0"/>
          <c:showBubbleSize val="0"/>
        </c:dLbls>
        <c:gapWidth val="150"/>
        <c:axId val="119229440"/>
        <c:axId val="1192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1FA1-499F-8104-2FAD2FC5AC1A}"/>
            </c:ext>
          </c:extLst>
        </c:ser>
        <c:dLbls>
          <c:showLegendKey val="0"/>
          <c:showVal val="0"/>
          <c:showCatName val="0"/>
          <c:showSerName val="0"/>
          <c:showPercent val="0"/>
          <c:showBubbleSize val="0"/>
        </c:dLbls>
        <c:marker val="1"/>
        <c:smooth val="0"/>
        <c:axId val="119229440"/>
        <c:axId val="119243904"/>
      </c:lineChart>
      <c:dateAx>
        <c:axId val="119229440"/>
        <c:scaling>
          <c:orientation val="minMax"/>
        </c:scaling>
        <c:delete val="1"/>
        <c:axPos val="b"/>
        <c:numFmt formatCode="ge" sourceLinked="1"/>
        <c:majorTickMark val="none"/>
        <c:minorTickMark val="none"/>
        <c:tickLblPos val="none"/>
        <c:crossAx val="119243904"/>
        <c:crosses val="autoZero"/>
        <c:auto val="1"/>
        <c:lblOffset val="100"/>
        <c:baseTimeUnit val="years"/>
      </c:dateAx>
      <c:valAx>
        <c:axId val="119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107.68</c:v>
                </c:pt>
                <c:pt idx="1">
                  <c:v>106.5</c:v>
                </c:pt>
                <c:pt idx="2">
                  <c:v>97.14</c:v>
                </c:pt>
                <c:pt idx="3">
                  <c:v>94.85</c:v>
                </c:pt>
                <c:pt idx="4">
                  <c:v>93.32</c:v>
                </c:pt>
              </c:numCache>
            </c:numRef>
          </c:val>
          <c:extLst>
            <c:ext xmlns:c16="http://schemas.microsoft.com/office/drawing/2014/chart" uri="{C3380CC4-5D6E-409C-BE32-E72D297353CC}">
              <c16:uniqueId val="{00000000-4A52-41F8-BF13-003221085692}"/>
            </c:ext>
          </c:extLst>
        </c:ser>
        <c:dLbls>
          <c:showLegendKey val="0"/>
          <c:showVal val="0"/>
          <c:showCatName val="0"/>
          <c:showSerName val="0"/>
          <c:showPercent val="0"/>
          <c:showBubbleSize val="0"/>
        </c:dLbls>
        <c:gapWidth val="150"/>
        <c:axId val="89520000"/>
        <c:axId val="92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4A52-41F8-BF13-003221085692}"/>
            </c:ext>
          </c:extLst>
        </c:ser>
        <c:dLbls>
          <c:showLegendKey val="0"/>
          <c:showVal val="0"/>
          <c:showCatName val="0"/>
          <c:showSerName val="0"/>
          <c:showPercent val="0"/>
          <c:showBubbleSize val="0"/>
        </c:dLbls>
        <c:marker val="1"/>
        <c:smooth val="0"/>
        <c:axId val="89520000"/>
        <c:axId val="92086272"/>
      </c:lineChart>
      <c:dateAx>
        <c:axId val="89520000"/>
        <c:scaling>
          <c:orientation val="minMax"/>
        </c:scaling>
        <c:delete val="1"/>
        <c:axPos val="b"/>
        <c:numFmt formatCode="ge" sourceLinked="1"/>
        <c:majorTickMark val="none"/>
        <c:minorTickMark val="none"/>
        <c:tickLblPos val="none"/>
        <c:crossAx val="92086272"/>
        <c:crosses val="autoZero"/>
        <c:auto val="1"/>
        <c:lblOffset val="100"/>
        <c:baseTimeUnit val="years"/>
      </c:dateAx>
      <c:valAx>
        <c:axId val="9208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43.13</c:v>
                </c:pt>
                <c:pt idx="1">
                  <c:v>34.659999999999997</c:v>
                </c:pt>
                <c:pt idx="2">
                  <c:v>36.76</c:v>
                </c:pt>
                <c:pt idx="3">
                  <c:v>38.840000000000003</c:v>
                </c:pt>
                <c:pt idx="4">
                  <c:v>39.82</c:v>
                </c:pt>
              </c:numCache>
            </c:numRef>
          </c:val>
          <c:extLst>
            <c:ext xmlns:c16="http://schemas.microsoft.com/office/drawing/2014/chart" uri="{C3380CC4-5D6E-409C-BE32-E72D297353CC}">
              <c16:uniqueId val="{00000000-216B-4D0B-826A-B5FBC4972B32}"/>
            </c:ext>
          </c:extLst>
        </c:ser>
        <c:dLbls>
          <c:showLegendKey val="0"/>
          <c:showVal val="0"/>
          <c:showCatName val="0"/>
          <c:showSerName val="0"/>
          <c:showPercent val="0"/>
          <c:showBubbleSize val="0"/>
        </c:dLbls>
        <c:gapWidth val="150"/>
        <c:axId val="92128768"/>
        <c:axId val="921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216B-4D0B-826A-B5FBC4972B32}"/>
            </c:ext>
          </c:extLst>
        </c:ser>
        <c:dLbls>
          <c:showLegendKey val="0"/>
          <c:showVal val="0"/>
          <c:showCatName val="0"/>
          <c:showSerName val="0"/>
          <c:showPercent val="0"/>
          <c:showBubbleSize val="0"/>
        </c:dLbls>
        <c:marker val="1"/>
        <c:smooth val="0"/>
        <c:axId val="92128768"/>
        <c:axId val="92130688"/>
      </c:lineChart>
      <c:dateAx>
        <c:axId val="92128768"/>
        <c:scaling>
          <c:orientation val="minMax"/>
        </c:scaling>
        <c:delete val="1"/>
        <c:axPos val="b"/>
        <c:numFmt formatCode="ge" sourceLinked="1"/>
        <c:majorTickMark val="none"/>
        <c:minorTickMark val="none"/>
        <c:tickLblPos val="none"/>
        <c:crossAx val="92130688"/>
        <c:crosses val="autoZero"/>
        <c:auto val="1"/>
        <c:lblOffset val="100"/>
        <c:baseTimeUnit val="years"/>
      </c:dateAx>
      <c:valAx>
        <c:axId val="921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5-4E56-B6BC-1CB4BAEE4B6B}"/>
            </c:ext>
          </c:extLst>
        </c:ser>
        <c:dLbls>
          <c:showLegendKey val="0"/>
          <c:showVal val="0"/>
          <c:showCatName val="0"/>
          <c:showSerName val="0"/>
          <c:showPercent val="0"/>
          <c:showBubbleSize val="0"/>
        </c:dLbls>
        <c:gapWidth val="150"/>
        <c:axId val="100078720"/>
        <c:axId val="1000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A2C5-4E56-B6BC-1CB4BAEE4B6B}"/>
            </c:ext>
          </c:extLst>
        </c:ser>
        <c:dLbls>
          <c:showLegendKey val="0"/>
          <c:showVal val="0"/>
          <c:showCatName val="0"/>
          <c:showSerName val="0"/>
          <c:showPercent val="0"/>
          <c:showBubbleSize val="0"/>
        </c:dLbls>
        <c:marker val="1"/>
        <c:smooth val="0"/>
        <c:axId val="100078720"/>
        <c:axId val="100080640"/>
      </c:lineChart>
      <c:dateAx>
        <c:axId val="100078720"/>
        <c:scaling>
          <c:orientation val="minMax"/>
        </c:scaling>
        <c:delete val="1"/>
        <c:axPos val="b"/>
        <c:numFmt formatCode="ge" sourceLinked="1"/>
        <c:majorTickMark val="none"/>
        <c:minorTickMark val="none"/>
        <c:tickLblPos val="none"/>
        <c:crossAx val="100080640"/>
        <c:crosses val="autoZero"/>
        <c:auto val="1"/>
        <c:lblOffset val="100"/>
        <c:baseTimeUnit val="years"/>
      </c:dateAx>
      <c:valAx>
        <c:axId val="1000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DD-4C78-9BB7-276B41C02210}"/>
            </c:ext>
          </c:extLst>
        </c:ser>
        <c:dLbls>
          <c:showLegendKey val="0"/>
          <c:showVal val="0"/>
          <c:showCatName val="0"/>
          <c:showSerName val="0"/>
          <c:showPercent val="0"/>
          <c:showBubbleSize val="0"/>
        </c:dLbls>
        <c:gapWidth val="150"/>
        <c:axId val="100131968"/>
        <c:axId val="1001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13DD-4C78-9BB7-276B41C02210}"/>
            </c:ext>
          </c:extLst>
        </c:ser>
        <c:dLbls>
          <c:showLegendKey val="0"/>
          <c:showVal val="0"/>
          <c:showCatName val="0"/>
          <c:showSerName val="0"/>
          <c:showPercent val="0"/>
          <c:showBubbleSize val="0"/>
        </c:dLbls>
        <c:marker val="1"/>
        <c:smooth val="0"/>
        <c:axId val="100131968"/>
        <c:axId val="100133888"/>
      </c:lineChart>
      <c:dateAx>
        <c:axId val="100131968"/>
        <c:scaling>
          <c:orientation val="minMax"/>
        </c:scaling>
        <c:delete val="1"/>
        <c:axPos val="b"/>
        <c:numFmt formatCode="ge" sourceLinked="1"/>
        <c:majorTickMark val="none"/>
        <c:minorTickMark val="none"/>
        <c:tickLblPos val="none"/>
        <c:crossAx val="100133888"/>
        <c:crosses val="autoZero"/>
        <c:auto val="1"/>
        <c:lblOffset val="100"/>
        <c:baseTimeUnit val="years"/>
      </c:dateAx>
      <c:valAx>
        <c:axId val="10013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7203.86</c:v>
                </c:pt>
                <c:pt idx="1">
                  <c:v>11480.37</c:v>
                </c:pt>
                <c:pt idx="2">
                  <c:v>3118.48</c:v>
                </c:pt>
                <c:pt idx="3">
                  <c:v>4036.1</c:v>
                </c:pt>
                <c:pt idx="4">
                  <c:v>682.97</c:v>
                </c:pt>
              </c:numCache>
            </c:numRef>
          </c:val>
          <c:extLst>
            <c:ext xmlns:c16="http://schemas.microsoft.com/office/drawing/2014/chart" uri="{C3380CC4-5D6E-409C-BE32-E72D297353CC}">
              <c16:uniqueId val="{00000000-431F-4CBF-A186-283D75430CA1}"/>
            </c:ext>
          </c:extLst>
        </c:ser>
        <c:dLbls>
          <c:showLegendKey val="0"/>
          <c:showVal val="0"/>
          <c:showCatName val="0"/>
          <c:showSerName val="0"/>
          <c:showPercent val="0"/>
          <c:showBubbleSize val="0"/>
        </c:dLbls>
        <c:gapWidth val="150"/>
        <c:axId val="100098816"/>
        <c:axId val="1001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431F-4CBF-A186-283D75430CA1}"/>
            </c:ext>
          </c:extLst>
        </c:ser>
        <c:dLbls>
          <c:showLegendKey val="0"/>
          <c:showVal val="0"/>
          <c:showCatName val="0"/>
          <c:showSerName val="0"/>
          <c:showPercent val="0"/>
          <c:showBubbleSize val="0"/>
        </c:dLbls>
        <c:marker val="1"/>
        <c:smooth val="0"/>
        <c:axId val="100098816"/>
        <c:axId val="100100736"/>
      </c:lineChart>
      <c:dateAx>
        <c:axId val="100098816"/>
        <c:scaling>
          <c:orientation val="minMax"/>
        </c:scaling>
        <c:delete val="1"/>
        <c:axPos val="b"/>
        <c:numFmt formatCode="ge" sourceLinked="1"/>
        <c:majorTickMark val="none"/>
        <c:minorTickMark val="none"/>
        <c:tickLblPos val="none"/>
        <c:crossAx val="100100736"/>
        <c:crosses val="autoZero"/>
        <c:auto val="1"/>
        <c:lblOffset val="100"/>
        <c:baseTimeUnit val="years"/>
      </c:dateAx>
      <c:valAx>
        <c:axId val="10010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282.19</c:v>
                </c:pt>
                <c:pt idx="1">
                  <c:v>350.57</c:v>
                </c:pt>
                <c:pt idx="2">
                  <c:v>342.76</c:v>
                </c:pt>
                <c:pt idx="3">
                  <c:v>335.94</c:v>
                </c:pt>
                <c:pt idx="4">
                  <c:v>330.94</c:v>
                </c:pt>
              </c:numCache>
            </c:numRef>
          </c:val>
          <c:extLst>
            <c:ext xmlns:c16="http://schemas.microsoft.com/office/drawing/2014/chart" uri="{C3380CC4-5D6E-409C-BE32-E72D297353CC}">
              <c16:uniqueId val="{00000000-2DCD-4026-B210-453BD9B4AA17}"/>
            </c:ext>
          </c:extLst>
        </c:ser>
        <c:dLbls>
          <c:showLegendKey val="0"/>
          <c:showVal val="0"/>
          <c:showCatName val="0"/>
          <c:showSerName val="0"/>
          <c:showPercent val="0"/>
          <c:showBubbleSize val="0"/>
        </c:dLbls>
        <c:gapWidth val="150"/>
        <c:axId val="100213120"/>
        <c:axId val="100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2DCD-4026-B210-453BD9B4AA17}"/>
            </c:ext>
          </c:extLst>
        </c:ser>
        <c:dLbls>
          <c:showLegendKey val="0"/>
          <c:showVal val="0"/>
          <c:showCatName val="0"/>
          <c:showSerName val="0"/>
          <c:showPercent val="0"/>
          <c:showBubbleSize val="0"/>
        </c:dLbls>
        <c:marker val="1"/>
        <c:smooth val="0"/>
        <c:axId val="100213120"/>
        <c:axId val="100215040"/>
      </c:lineChart>
      <c:dateAx>
        <c:axId val="100213120"/>
        <c:scaling>
          <c:orientation val="minMax"/>
        </c:scaling>
        <c:delete val="1"/>
        <c:axPos val="b"/>
        <c:numFmt formatCode="ge" sourceLinked="1"/>
        <c:majorTickMark val="none"/>
        <c:minorTickMark val="none"/>
        <c:tickLblPos val="none"/>
        <c:crossAx val="100215040"/>
        <c:crosses val="autoZero"/>
        <c:auto val="1"/>
        <c:lblOffset val="100"/>
        <c:baseTimeUnit val="years"/>
      </c:dateAx>
      <c:valAx>
        <c:axId val="10021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106.61</c:v>
                </c:pt>
                <c:pt idx="1">
                  <c:v>105.31</c:v>
                </c:pt>
                <c:pt idx="2">
                  <c:v>96.23</c:v>
                </c:pt>
                <c:pt idx="3">
                  <c:v>94.1</c:v>
                </c:pt>
                <c:pt idx="4">
                  <c:v>92.41</c:v>
                </c:pt>
              </c:numCache>
            </c:numRef>
          </c:val>
          <c:extLst>
            <c:ext xmlns:c16="http://schemas.microsoft.com/office/drawing/2014/chart" uri="{C3380CC4-5D6E-409C-BE32-E72D297353CC}">
              <c16:uniqueId val="{00000000-FA1F-4E87-811F-0819E476FEB3}"/>
            </c:ext>
          </c:extLst>
        </c:ser>
        <c:dLbls>
          <c:showLegendKey val="0"/>
          <c:showVal val="0"/>
          <c:showCatName val="0"/>
          <c:showSerName val="0"/>
          <c:showPercent val="0"/>
          <c:showBubbleSize val="0"/>
        </c:dLbls>
        <c:gapWidth val="150"/>
        <c:axId val="100233216"/>
        <c:axId val="1002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FA1F-4E87-811F-0819E476FEB3}"/>
            </c:ext>
          </c:extLst>
        </c:ser>
        <c:dLbls>
          <c:showLegendKey val="0"/>
          <c:showVal val="0"/>
          <c:showCatName val="0"/>
          <c:showSerName val="0"/>
          <c:showPercent val="0"/>
          <c:showBubbleSize val="0"/>
        </c:dLbls>
        <c:marker val="1"/>
        <c:smooth val="0"/>
        <c:axId val="100233216"/>
        <c:axId val="100235136"/>
      </c:lineChart>
      <c:dateAx>
        <c:axId val="100233216"/>
        <c:scaling>
          <c:orientation val="minMax"/>
        </c:scaling>
        <c:delete val="1"/>
        <c:axPos val="b"/>
        <c:numFmt formatCode="ge" sourceLinked="1"/>
        <c:majorTickMark val="none"/>
        <c:minorTickMark val="none"/>
        <c:tickLblPos val="none"/>
        <c:crossAx val="100235136"/>
        <c:crosses val="autoZero"/>
        <c:auto val="1"/>
        <c:lblOffset val="100"/>
        <c:baseTimeUnit val="years"/>
      </c:dateAx>
      <c:valAx>
        <c:axId val="1002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155.33000000000001</c:v>
                </c:pt>
                <c:pt idx="1">
                  <c:v>157.52000000000001</c:v>
                </c:pt>
                <c:pt idx="2">
                  <c:v>172.66</c:v>
                </c:pt>
                <c:pt idx="3">
                  <c:v>176.9</c:v>
                </c:pt>
                <c:pt idx="4">
                  <c:v>180.12</c:v>
                </c:pt>
              </c:numCache>
            </c:numRef>
          </c:val>
          <c:extLst>
            <c:ext xmlns:c16="http://schemas.microsoft.com/office/drawing/2014/chart" uri="{C3380CC4-5D6E-409C-BE32-E72D297353CC}">
              <c16:uniqueId val="{00000000-4674-4764-8A5F-179FEC0D851F}"/>
            </c:ext>
          </c:extLst>
        </c:ser>
        <c:dLbls>
          <c:showLegendKey val="0"/>
          <c:showVal val="0"/>
          <c:showCatName val="0"/>
          <c:showSerName val="0"/>
          <c:showPercent val="0"/>
          <c:showBubbleSize val="0"/>
        </c:dLbls>
        <c:gapWidth val="150"/>
        <c:axId val="100269440"/>
        <c:axId val="1002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4674-4764-8A5F-179FEC0D851F}"/>
            </c:ext>
          </c:extLst>
        </c:ser>
        <c:dLbls>
          <c:showLegendKey val="0"/>
          <c:showVal val="0"/>
          <c:showCatName val="0"/>
          <c:showSerName val="0"/>
          <c:showPercent val="0"/>
          <c:showBubbleSize val="0"/>
        </c:dLbls>
        <c:marker val="1"/>
        <c:smooth val="0"/>
        <c:axId val="100269440"/>
        <c:axId val="100271616"/>
      </c:lineChart>
      <c:dateAx>
        <c:axId val="100269440"/>
        <c:scaling>
          <c:orientation val="minMax"/>
        </c:scaling>
        <c:delete val="1"/>
        <c:axPos val="b"/>
        <c:numFmt formatCode="ge" sourceLinked="1"/>
        <c:majorTickMark val="none"/>
        <c:minorTickMark val="none"/>
        <c:tickLblPos val="none"/>
        <c:crossAx val="100271616"/>
        <c:crosses val="autoZero"/>
        <c:auto val="1"/>
        <c:lblOffset val="100"/>
        <c:baseTimeUnit val="years"/>
      </c:dateAx>
      <c:valAx>
        <c:axId val="1002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1" zoomScaleNormal="100" workbookViewId="0">
      <selection activeCell="CB57" sqref="CB5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新潟県　田上町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116</v>
      </c>
      <c r="AE8" s="84"/>
      <c r="AF8" s="84"/>
      <c r="AG8" s="84"/>
      <c r="AH8" s="84"/>
      <c r="AI8" s="84"/>
      <c r="AJ8" s="84"/>
      <c r="AK8" s="5"/>
      <c r="AL8" s="71">
        <f>データ!$R$6</f>
        <v>12146</v>
      </c>
      <c r="AM8" s="71"/>
      <c r="AN8" s="71"/>
      <c r="AO8" s="71"/>
      <c r="AP8" s="71"/>
      <c r="AQ8" s="71"/>
      <c r="AR8" s="71"/>
      <c r="AS8" s="71"/>
      <c r="AT8" s="67">
        <f>データ!$S$6</f>
        <v>31.71</v>
      </c>
      <c r="AU8" s="68"/>
      <c r="AV8" s="68"/>
      <c r="AW8" s="68"/>
      <c r="AX8" s="68"/>
      <c r="AY8" s="68"/>
      <c r="AZ8" s="68"/>
      <c r="BA8" s="68"/>
      <c r="BB8" s="70">
        <f>データ!$T$6</f>
        <v>383.03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69.19</v>
      </c>
      <c r="J10" s="68"/>
      <c r="K10" s="68"/>
      <c r="L10" s="68"/>
      <c r="M10" s="68"/>
      <c r="N10" s="68"/>
      <c r="O10" s="69"/>
      <c r="P10" s="70">
        <f>データ!$P$6</f>
        <v>99.18</v>
      </c>
      <c r="Q10" s="70"/>
      <c r="R10" s="70"/>
      <c r="S10" s="70"/>
      <c r="T10" s="70"/>
      <c r="U10" s="70"/>
      <c r="V10" s="70"/>
      <c r="W10" s="71">
        <f>データ!$Q$6</f>
        <v>3175</v>
      </c>
      <c r="X10" s="71"/>
      <c r="Y10" s="71"/>
      <c r="Z10" s="71"/>
      <c r="AA10" s="71"/>
      <c r="AB10" s="71"/>
      <c r="AC10" s="71"/>
      <c r="AD10" s="2"/>
      <c r="AE10" s="2"/>
      <c r="AF10" s="2"/>
      <c r="AG10" s="2"/>
      <c r="AH10" s="5"/>
      <c r="AI10" s="5"/>
      <c r="AJ10" s="5"/>
      <c r="AK10" s="5"/>
      <c r="AL10" s="71">
        <f>データ!$U$6</f>
        <v>11970</v>
      </c>
      <c r="AM10" s="71"/>
      <c r="AN10" s="71"/>
      <c r="AO10" s="71"/>
      <c r="AP10" s="71"/>
      <c r="AQ10" s="71"/>
      <c r="AR10" s="71"/>
      <c r="AS10" s="71"/>
      <c r="AT10" s="67">
        <f>データ!$V$6</f>
        <v>20.58</v>
      </c>
      <c r="AU10" s="68"/>
      <c r="AV10" s="68"/>
      <c r="AW10" s="68"/>
      <c r="AX10" s="68"/>
      <c r="AY10" s="68"/>
      <c r="AZ10" s="68"/>
      <c r="BA10" s="68"/>
      <c r="BB10" s="70">
        <f>データ!$W$6</f>
        <v>581.63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153613</v>
      </c>
      <c r="D6" s="34">
        <f t="shared" si="3"/>
        <v>46</v>
      </c>
      <c r="E6" s="34">
        <f t="shared" si="3"/>
        <v>1</v>
      </c>
      <c r="F6" s="34">
        <f t="shared" si="3"/>
        <v>0</v>
      </c>
      <c r="G6" s="34">
        <f t="shared" si="3"/>
        <v>1</v>
      </c>
      <c r="H6" s="34" t="str">
        <f t="shared" si="3"/>
        <v>新潟県　田上町</v>
      </c>
      <c r="I6" s="34" t="str">
        <f t="shared" si="3"/>
        <v>法適用</v>
      </c>
      <c r="J6" s="34" t="str">
        <f t="shared" si="3"/>
        <v>水道事業</v>
      </c>
      <c r="K6" s="34" t="str">
        <f t="shared" si="3"/>
        <v>末端給水事業</v>
      </c>
      <c r="L6" s="34" t="str">
        <f t="shared" si="3"/>
        <v>A7</v>
      </c>
      <c r="M6" s="34">
        <f t="shared" si="3"/>
        <v>0</v>
      </c>
      <c r="N6" s="35" t="str">
        <f t="shared" si="3"/>
        <v>-</v>
      </c>
      <c r="O6" s="35">
        <f t="shared" si="3"/>
        <v>69.19</v>
      </c>
      <c r="P6" s="35">
        <f t="shared" si="3"/>
        <v>99.18</v>
      </c>
      <c r="Q6" s="35">
        <f t="shared" si="3"/>
        <v>3175</v>
      </c>
      <c r="R6" s="35">
        <f t="shared" si="3"/>
        <v>12146</v>
      </c>
      <c r="S6" s="35">
        <f t="shared" si="3"/>
        <v>31.71</v>
      </c>
      <c r="T6" s="35">
        <f t="shared" si="3"/>
        <v>383.03</v>
      </c>
      <c r="U6" s="35">
        <f t="shared" si="3"/>
        <v>11970</v>
      </c>
      <c r="V6" s="35">
        <f t="shared" si="3"/>
        <v>20.58</v>
      </c>
      <c r="W6" s="35">
        <f t="shared" si="3"/>
        <v>581.63</v>
      </c>
      <c r="X6" s="36">
        <f>IF(X7="",NA(),X7)</f>
        <v>107.68</v>
      </c>
      <c r="Y6" s="36">
        <f t="shared" ref="Y6:AG6" si="4">IF(Y7="",NA(),Y7)</f>
        <v>106.5</v>
      </c>
      <c r="Z6" s="36">
        <f t="shared" si="4"/>
        <v>97.14</v>
      </c>
      <c r="AA6" s="36">
        <f t="shared" si="4"/>
        <v>94.85</v>
      </c>
      <c r="AB6" s="36">
        <f t="shared" si="4"/>
        <v>93.32</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7203.86</v>
      </c>
      <c r="AU6" s="36">
        <f t="shared" ref="AU6:BC6" si="6">IF(AU7="",NA(),AU7)</f>
        <v>11480.37</v>
      </c>
      <c r="AV6" s="36">
        <f t="shared" si="6"/>
        <v>3118.48</v>
      </c>
      <c r="AW6" s="36">
        <f t="shared" si="6"/>
        <v>4036.1</v>
      </c>
      <c r="AX6" s="36">
        <f t="shared" si="6"/>
        <v>682.97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282.19</v>
      </c>
      <c r="BF6" s="36">
        <f t="shared" ref="BF6:BN6" si="7">IF(BF7="",NA(),BF7)</f>
        <v>350.57</v>
      </c>
      <c r="BG6" s="36">
        <f t="shared" si="7"/>
        <v>342.76</v>
      </c>
      <c r="BH6" s="36">
        <f t="shared" si="7"/>
        <v>335.94</v>
      </c>
      <c r="BI6" s="36">
        <f t="shared" si="7"/>
        <v>330.94</v>
      </c>
      <c r="BJ6" s="36">
        <f t="shared" si="7"/>
        <v>458</v>
      </c>
      <c r="BK6" s="36">
        <f t="shared" si="7"/>
        <v>443.13</v>
      </c>
      <c r="BL6" s="36">
        <f t="shared" si="7"/>
        <v>442.54</v>
      </c>
      <c r="BM6" s="36">
        <f t="shared" si="7"/>
        <v>431</v>
      </c>
      <c r="BN6" s="36">
        <f t="shared" si="7"/>
        <v>422.5</v>
      </c>
      <c r="BO6" s="35" t="str">
        <f>IF(BO7="","",IF(BO7="-","【-】","【"&amp;SUBSTITUTE(TEXT(BO7,"#,##0.00"),"-","△")&amp;"】"))</f>
        <v>【270.87】</v>
      </c>
      <c r="BP6" s="36">
        <f>IF(BP7="",NA(),BP7)</f>
        <v>106.61</v>
      </c>
      <c r="BQ6" s="36">
        <f t="shared" ref="BQ6:BY6" si="8">IF(BQ7="",NA(),BQ7)</f>
        <v>105.31</v>
      </c>
      <c r="BR6" s="36">
        <f t="shared" si="8"/>
        <v>96.23</v>
      </c>
      <c r="BS6" s="36">
        <f t="shared" si="8"/>
        <v>94.1</v>
      </c>
      <c r="BT6" s="36">
        <f t="shared" si="8"/>
        <v>92.41</v>
      </c>
      <c r="BU6" s="36">
        <f t="shared" si="8"/>
        <v>96.27</v>
      </c>
      <c r="BV6" s="36">
        <f t="shared" si="8"/>
        <v>95.4</v>
      </c>
      <c r="BW6" s="36">
        <f t="shared" si="8"/>
        <v>98.6</v>
      </c>
      <c r="BX6" s="36">
        <f t="shared" si="8"/>
        <v>100.82</v>
      </c>
      <c r="BY6" s="36">
        <f t="shared" si="8"/>
        <v>101.64</v>
      </c>
      <c r="BZ6" s="35" t="str">
        <f>IF(BZ7="","",IF(BZ7="-","【-】","【"&amp;SUBSTITUTE(TEXT(BZ7,"#,##0.00"),"-","△")&amp;"】"))</f>
        <v>【105.59】</v>
      </c>
      <c r="CA6" s="36">
        <f>IF(CA7="",NA(),CA7)</f>
        <v>155.33000000000001</v>
      </c>
      <c r="CB6" s="36">
        <f t="shared" ref="CB6:CJ6" si="9">IF(CB7="",NA(),CB7)</f>
        <v>157.52000000000001</v>
      </c>
      <c r="CC6" s="36">
        <f t="shared" si="9"/>
        <v>172.66</v>
      </c>
      <c r="CD6" s="36">
        <f t="shared" si="9"/>
        <v>176.9</v>
      </c>
      <c r="CE6" s="36">
        <f t="shared" si="9"/>
        <v>180.12</v>
      </c>
      <c r="CF6" s="36">
        <f t="shared" si="9"/>
        <v>186.94</v>
      </c>
      <c r="CG6" s="36">
        <f t="shared" si="9"/>
        <v>186.15</v>
      </c>
      <c r="CH6" s="36">
        <f t="shared" si="9"/>
        <v>181.67</v>
      </c>
      <c r="CI6" s="36">
        <f t="shared" si="9"/>
        <v>179.55</v>
      </c>
      <c r="CJ6" s="36">
        <f t="shared" si="9"/>
        <v>179.16</v>
      </c>
      <c r="CK6" s="35" t="str">
        <f>IF(CK7="","",IF(CK7="-","【-】","【"&amp;SUBSTITUTE(TEXT(CK7,"#,##0.00"),"-","△")&amp;"】"))</f>
        <v>【163.27】</v>
      </c>
      <c r="CL6" s="36">
        <f>IF(CL7="",NA(),CL7)</f>
        <v>66.650000000000006</v>
      </c>
      <c r="CM6" s="36">
        <f t="shared" ref="CM6:CU6" si="10">IF(CM7="",NA(),CM7)</f>
        <v>66.87</v>
      </c>
      <c r="CN6" s="36">
        <f t="shared" si="10"/>
        <v>65.52</v>
      </c>
      <c r="CO6" s="36">
        <f t="shared" si="10"/>
        <v>64.260000000000005</v>
      </c>
      <c r="CP6" s="36">
        <f t="shared" si="10"/>
        <v>63.37</v>
      </c>
      <c r="CQ6" s="36">
        <f t="shared" si="10"/>
        <v>54.51</v>
      </c>
      <c r="CR6" s="36">
        <f t="shared" si="10"/>
        <v>54.47</v>
      </c>
      <c r="CS6" s="36">
        <f t="shared" si="10"/>
        <v>53.61</v>
      </c>
      <c r="CT6" s="36">
        <f t="shared" si="10"/>
        <v>53.52</v>
      </c>
      <c r="CU6" s="36">
        <f t="shared" si="10"/>
        <v>54.24</v>
      </c>
      <c r="CV6" s="35" t="str">
        <f>IF(CV7="","",IF(CV7="-","【-】","【"&amp;SUBSTITUTE(TEXT(CV7,"#,##0.00"),"-","△")&amp;"】"))</f>
        <v>【59.94】</v>
      </c>
      <c r="CW6" s="36">
        <f>IF(CW7="",NA(),CW7)</f>
        <v>78.88</v>
      </c>
      <c r="CX6" s="36">
        <f t="shared" ref="CX6:DF6" si="11">IF(CX7="",NA(),CX7)</f>
        <v>76.95</v>
      </c>
      <c r="CY6" s="36">
        <f t="shared" si="11"/>
        <v>77.67</v>
      </c>
      <c r="CZ6" s="36">
        <f t="shared" si="11"/>
        <v>78.010000000000005</v>
      </c>
      <c r="DA6" s="36">
        <f t="shared" si="11"/>
        <v>77.930000000000007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43.13</v>
      </c>
      <c r="DI6" s="36">
        <f t="shared" ref="DI6:DQ6" si="12">IF(DI7="",NA(),DI7)</f>
        <v>34.659999999999997</v>
      </c>
      <c r="DJ6" s="36">
        <f t="shared" si="12"/>
        <v>36.76</v>
      </c>
      <c r="DK6" s="36">
        <f t="shared" si="12"/>
        <v>38.840000000000003</v>
      </c>
      <c r="DL6" s="36">
        <f t="shared" si="12"/>
        <v>39.82</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0.02</v>
      </c>
      <c r="EE6" s="36">
        <f t="shared" ref="EE6:EM6" si="14">IF(EE7="",NA(),EE7)</f>
        <v>0.75</v>
      </c>
      <c r="EF6" s="36">
        <f t="shared" si="14"/>
        <v>0.92</v>
      </c>
      <c r="EG6" s="35">
        <f t="shared" si="14"/>
        <v>0</v>
      </c>
      <c r="EH6" s="36">
        <f t="shared" si="14"/>
        <v>0.67</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153613</v>
      </c>
      <c r="D7" s="38">
        <v>46</v>
      </c>
      <c r="E7" s="38">
        <v>1</v>
      </c>
      <c r="F7" s="38">
        <v>0</v>
      </c>
      <c r="G7" s="38">
        <v>1</v>
      </c>
      <c r="H7" s="38" t="s">
        <v>105</v>
      </c>
      <c r="I7" s="38" t="s">
        <v>106</v>
      </c>
      <c r="J7" s="38" t="s">
        <v>107</v>
      </c>
      <c r="K7" s="38" t="s">
        <v>108</v>
      </c>
      <c r="L7" s="38" t="s">
        <v>109</v>
      </c>
      <c r="M7" s="38"/>
      <c r="N7" s="39" t="s">
        <v>110</v>
      </c>
      <c r="O7" s="39">
        <v>69.19</v>
      </c>
      <c r="P7" s="39">
        <v>99.18</v>
      </c>
      <c r="Q7" s="39">
        <v>3175</v>
      </c>
      <c r="R7" s="39">
        <v>12146</v>
      </c>
      <c r="S7" s="39">
        <v>31.71</v>
      </c>
      <c r="T7" s="39">
        <v>383.03</v>
      </c>
      <c r="U7" s="39">
        <v>11970</v>
      </c>
      <c r="V7" s="39">
        <v>20.58</v>
      </c>
      <c r="W7" s="39">
        <v>581.63</v>
      </c>
      <c r="X7" s="39">
        <v>107.68</v>
      </c>
      <c r="Y7" s="39">
        <v>106.5</v>
      </c>
      <c r="Z7" s="39">
        <v>97.14</v>
      </c>
      <c r="AA7" s="39">
        <v>94.85</v>
      </c>
      <c r="AB7" s="39">
        <v>93.32</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7203.86</v>
      </c>
      <c r="AU7" s="39">
        <v>11480.37</v>
      </c>
      <c r="AV7" s="39">
        <v>3118.48</v>
      </c>
      <c r="AW7" s="39">
        <v>4036.1</v>
      </c>
      <c r="AX7" s="39">
        <v>682.97</v>
      </c>
      <c r="AY7" s="39">
        <v>1159.4100000000001</v>
      </c>
      <c r="AZ7" s="39">
        <v>1081.23</v>
      </c>
      <c r="BA7" s="39">
        <v>406.37</v>
      </c>
      <c r="BB7" s="39">
        <v>398.29</v>
      </c>
      <c r="BC7" s="39">
        <v>388.67</v>
      </c>
      <c r="BD7" s="39">
        <v>262.87</v>
      </c>
      <c r="BE7" s="39">
        <v>282.19</v>
      </c>
      <c r="BF7" s="39">
        <v>350.57</v>
      </c>
      <c r="BG7" s="39">
        <v>342.76</v>
      </c>
      <c r="BH7" s="39">
        <v>335.94</v>
      </c>
      <c r="BI7" s="39">
        <v>330.94</v>
      </c>
      <c r="BJ7" s="39">
        <v>458</v>
      </c>
      <c r="BK7" s="39">
        <v>443.13</v>
      </c>
      <c r="BL7" s="39">
        <v>442.54</v>
      </c>
      <c r="BM7" s="39">
        <v>431</v>
      </c>
      <c r="BN7" s="39">
        <v>422.5</v>
      </c>
      <c r="BO7" s="39">
        <v>270.87</v>
      </c>
      <c r="BP7" s="39">
        <v>106.61</v>
      </c>
      <c r="BQ7" s="39">
        <v>105.31</v>
      </c>
      <c r="BR7" s="39">
        <v>96.23</v>
      </c>
      <c r="BS7" s="39">
        <v>94.1</v>
      </c>
      <c r="BT7" s="39">
        <v>92.41</v>
      </c>
      <c r="BU7" s="39">
        <v>96.27</v>
      </c>
      <c r="BV7" s="39">
        <v>95.4</v>
      </c>
      <c r="BW7" s="39">
        <v>98.6</v>
      </c>
      <c r="BX7" s="39">
        <v>100.82</v>
      </c>
      <c r="BY7" s="39">
        <v>101.64</v>
      </c>
      <c r="BZ7" s="39">
        <v>105.59</v>
      </c>
      <c r="CA7" s="39">
        <v>155.33000000000001</v>
      </c>
      <c r="CB7" s="39">
        <v>157.52000000000001</v>
      </c>
      <c r="CC7" s="39">
        <v>172.66</v>
      </c>
      <c r="CD7" s="39">
        <v>176.9</v>
      </c>
      <c r="CE7" s="39">
        <v>180.12</v>
      </c>
      <c r="CF7" s="39">
        <v>186.94</v>
      </c>
      <c r="CG7" s="39">
        <v>186.15</v>
      </c>
      <c r="CH7" s="39">
        <v>181.67</v>
      </c>
      <c r="CI7" s="39">
        <v>179.55</v>
      </c>
      <c r="CJ7" s="39">
        <v>179.16</v>
      </c>
      <c r="CK7" s="39">
        <v>163.27000000000001</v>
      </c>
      <c r="CL7" s="39">
        <v>66.650000000000006</v>
      </c>
      <c r="CM7" s="39">
        <v>66.87</v>
      </c>
      <c r="CN7" s="39">
        <v>65.52</v>
      </c>
      <c r="CO7" s="39">
        <v>64.260000000000005</v>
      </c>
      <c r="CP7" s="39">
        <v>63.37</v>
      </c>
      <c r="CQ7" s="39">
        <v>54.51</v>
      </c>
      <c r="CR7" s="39">
        <v>54.47</v>
      </c>
      <c r="CS7" s="39">
        <v>53.61</v>
      </c>
      <c r="CT7" s="39">
        <v>53.52</v>
      </c>
      <c r="CU7" s="39">
        <v>54.24</v>
      </c>
      <c r="CV7" s="39">
        <v>59.94</v>
      </c>
      <c r="CW7" s="39">
        <v>78.88</v>
      </c>
      <c r="CX7" s="39">
        <v>76.95</v>
      </c>
      <c r="CY7" s="39">
        <v>77.67</v>
      </c>
      <c r="CZ7" s="39">
        <v>78.010000000000005</v>
      </c>
      <c r="DA7" s="39">
        <v>77.930000000000007</v>
      </c>
      <c r="DB7" s="39">
        <v>81.790000000000006</v>
      </c>
      <c r="DC7" s="39">
        <v>81.459999999999994</v>
      </c>
      <c r="DD7" s="39">
        <v>81.31</v>
      </c>
      <c r="DE7" s="39">
        <v>81.459999999999994</v>
      </c>
      <c r="DF7" s="39">
        <v>81.680000000000007</v>
      </c>
      <c r="DG7" s="39">
        <v>90.22</v>
      </c>
      <c r="DH7" s="39">
        <v>43.13</v>
      </c>
      <c r="DI7" s="39">
        <v>34.659999999999997</v>
      </c>
      <c r="DJ7" s="39">
        <v>36.76</v>
      </c>
      <c r="DK7" s="39">
        <v>38.840000000000003</v>
      </c>
      <c r="DL7" s="39">
        <v>39.82</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0.02</v>
      </c>
      <c r="EE7" s="39">
        <v>0.75</v>
      </c>
      <c r="EF7" s="39">
        <v>0.92</v>
      </c>
      <c r="EG7" s="39">
        <v>0</v>
      </c>
      <c r="EH7" s="39">
        <v>0.67</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TAGAM250</cp:lastModifiedBy>
  <cp:lastPrinted>2018-02-19T00:56:17Z</cp:lastPrinted>
  <dcterms:created xsi:type="dcterms:W3CDTF">2017-12-25T01:26:59Z</dcterms:created>
  <dcterms:modified xsi:type="dcterms:W3CDTF">2018-02-19T00:56:22Z</dcterms:modified>
  <cp:category/>
</cp:coreProperties>
</file>